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R:\Resource\Procurement Services\Corporate - New Folder\Procurement Documents\Templates\Current Templates\Quick Quote Templates 2023\"/>
    </mc:Choice>
  </mc:AlternateContent>
  <xr:revisionPtr revIDLastSave="0" documentId="13_ncr:1_{67F8CA58-CACD-482E-A22E-F5523041315F}" xr6:coauthVersionLast="47" xr6:coauthVersionMax="47" xr10:uidLastSave="{00000000-0000-0000-0000-000000000000}"/>
  <bookViews>
    <workbookView xWindow="-120" yWindow="-16320" windowWidth="29040" windowHeight="15840" tabRatio="803" xr2:uid="{00000000-000D-0000-FFFF-FFFF00000000}"/>
  </bookViews>
  <sheets>
    <sheet name="Guidance for Evaluators" sheetId="22" r:id="rId1"/>
    <sheet name="Bidder 1" sheetId="3" r:id="rId2"/>
    <sheet name="Bidder 2" sheetId="4" r:id="rId3"/>
    <sheet name="Bidder 3" sheetId="8" r:id="rId4"/>
    <sheet name="Bidder 4" sheetId="7" r:id="rId5"/>
    <sheet name="Bidder 5" sheetId="13" r:id="rId6"/>
    <sheet name="Price Evaluation Summary" sheetId="21" r:id="rId7"/>
    <sheet name="Scoring Key" sheetId="16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1" i="21" l="1"/>
  <c r="F16" i="13"/>
  <c r="F15" i="13"/>
  <c r="F14" i="13"/>
  <c r="F13" i="13"/>
  <c r="E12" i="13"/>
  <c r="F11" i="13"/>
  <c r="F17" i="13" s="1"/>
  <c r="F16" i="7"/>
  <c r="F17" i="7" s="1"/>
  <c r="F15" i="7"/>
  <c r="F14" i="7"/>
  <c r="F13" i="7"/>
  <c r="E12" i="7"/>
  <c r="F11" i="7"/>
  <c r="F16" i="8"/>
  <c r="F15" i="8"/>
  <c r="F17" i="8" s="1"/>
  <c r="F14" i="8"/>
  <c r="F13" i="8"/>
  <c r="E12" i="8"/>
  <c r="F11" i="8"/>
  <c r="F16" i="4"/>
  <c r="F15" i="4"/>
  <c r="F14" i="4"/>
  <c r="F13" i="4"/>
  <c r="F17" i="4" s="1"/>
  <c r="E12" i="4"/>
  <c r="F11" i="4"/>
  <c r="F11" i="3"/>
  <c r="F9" i="21"/>
  <c r="E9" i="21"/>
  <c r="D9" i="21"/>
  <c r="C9" i="21"/>
  <c r="B9" i="21"/>
  <c r="A1" i="21"/>
  <c r="B13" i="21"/>
  <c r="B12" i="21"/>
  <c r="E14" i="21" s="1"/>
  <c r="E15" i="21" s="1"/>
  <c r="C14" i="21" l="1"/>
  <c r="C15" i="21" s="1"/>
  <c r="F14" i="21"/>
  <c r="F15" i="21" s="1"/>
  <c r="B14" i="21"/>
  <c r="D14" i="21"/>
  <c r="D15" i="21" s="1"/>
  <c r="E12" i="3" l="1"/>
  <c r="F14" i="3"/>
  <c r="F15" i="3"/>
  <c r="F16" i="3"/>
  <c r="F13" i="3"/>
  <c r="F17" i="3" l="1"/>
</calcChain>
</file>

<file path=xl/sharedStrings.xml><?xml version="1.0" encoding="utf-8"?>
<sst xmlns="http://schemas.openxmlformats.org/spreadsheetml/2006/main" count="240" uniqueCount="68">
  <si>
    <t>Points Scored</t>
  </si>
  <si>
    <t>Assessment</t>
  </si>
  <si>
    <t>Pass/Fail</t>
  </si>
  <si>
    <t xml:space="preserve"> Max. Element Points Available</t>
  </si>
  <si>
    <t>Actual Weighted Score(s)</t>
  </si>
  <si>
    <t>Total Weighted Score (%) =</t>
  </si>
  <si>
    <t>Completed</t>
  </si>
  <si>
    <t>Incomplete/No Response</t>
  </si>
  <si>
    <t>Pass</t>
  </si>
  <si>
    <t>Fail</t>
  </si>
  <si>
    <t>Subject Matter / Element</t>
  </si>
  <si>
    <t>Schedule 9</t>
  </si>
  <si>
    <t xml:space="preserve">Weighting % </t>
  </si>
  <si>
    <t>Q1</t>
  </si>
  <si>
    <t>Q2</t>
  </si>
  <si>
    <t>Q3</t>
  </si>
  <si>
    <t>Q4</t>
  </si>
  <si>
    <t>N/A</t>
  </si>
  <si>
    <t>Points Score</t>
  </si>
  <si>
    <t>Criteria Description</t>
  </si>
  <si>
    <t>[Insert DN Reference]</t>
  </si>
  <si>
    <t>[Insert Title]</t>
  </si>
  <si>
    <t>Evaluation Criteria</t>
  </si>
  <si>
    <t>Form of Submission</t>
  </si>
  <si>
    <t>Question #</t>
  </si>
  <si>
    <t xml:space="preserve">Certificate of Non Collusion </t>
  </si>
  <si>
    <t>Section 3</t>
  </si>
  <si>
    <t>Section 8</t>
  </si>
  <si>
    <t>[Insert rationale for points awarded i.e. relative to the Scoring Criteria Key]</t>
  </si>
  <si>
    <t>SCORING CRITERIA KEY</t>
  </si>
  <si>
    <t>Response / answer / solution is of a high standard with no reservations at all about acceptability; provides evidence that the Bidder can make a significant improvement to the way the service is delivered.</t>
  </si>
  <si>
    <t>Good response / answer / solution to that aspect of our requirement; provides more evidence than that of an ‘acceptable’ response.</t>
  </si>
  <si>
    <t>Acceptable response / answer / solution; all basic requirements are met; provides evidence given of skill / knowledge sought.</t>
  </si>
  <si>
    <t>Less than acceptable response / answer / solution; lacks convincing evidence of skills / experience sought; lack of real understanding of requirement or evidence of ability to deliver.</t>
  </si>
  <si>
    <t>Non-compliant – failed to address the question / issue or a detrimental response / answer / solution; limited or poor evidence of skill / knowledge sought.</t>
  </si>
  <si>
    <t>PRICE SUMMARY (excl. VAT)</t>
  </si>
  <si>
    <t>Price</t>
  </si>
  <si>
    <t>Average</t>
  </si>
  <si>
    <t>Lowest Price</t>
  </si>
  <si>
    <t>Highest Price</t>
  </si>
  <si>
    <t>Difference from Lowest Price</t>
  </si>
  <si>
    <t>BIDDER 1</t>
  </si>
  <si>
    <t xml:space="preserve">BIDDER: </t>
  </si>
  <si>
    <t>Reasons For Your Assessment / Score</t>
  </si>
  <si>
    <t>Overall Price</t>
  </si>
  <si>
    <t>BIDDERS</t>
  </si>
  <si>
    <t>BIDDER 2</t>
  </si>
  <si>
    <t>BIDDER 3</t>
  </si>
  <si>
    <t>BIDDER 5</t>
  </si>
  <si>
    <t>BIDDER 4</t>
  </si>
  <si>
    <t>Price (70%)</t>
  </si>
  <si>
    <t>Quality (30%)</t>
  </si>
  <si>
    <t>[Insert Element – e.g., Q1: Service Model]</t>
  </si>
  <si>
    <t>[Insert Element – e.g., Q2: Delivery Team]</t>
  </si>
  <si>
    <t>[Insert Element – e.g., Q3: Stakeholder Engagement]</t>
  </si>
  <si>
    <t>[Insert Element – e.g., Q4: Social Value]</t>
  </si>
  <si>
    <t>· Information provided may be used when giving feedback to the successful and unsuccessful bidders.</t>
  </si>
  <si>
    <t>· It could be released under the Freedom of Information Act.</t>
  </si>
  <si>
    <t>· It could be presented as evidence in court.</t>
  </si>
  <si>
    <t>· It may need to be formally submitted to the European Commission.</t>
  </si>
  <si>
    <t>Therefore, your comments must be:</t>
  </si>
  <si>
    <t>· Focused – a few concise sentences against each mark awarded, which will make sense to the bidder without further explanation.</t>
  </si>
  <si>
    <t>· Formal in tone – this is an official record.</t>
  </si>
  <si>
    <t>· Fact-based – referring to the bidders’ submission and based solely on that submission.</t>
  </si>
  <si>
    <t>· FOI-able.</t>
  </si>
  <si>
    <t>· They must also be legible.</t>
  </si>
  <si>
    <t>Guidance for Evaluators</t>
  </si>
  <si>
    <t>The Evaluation Matrix is a formal record of your evaluation: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</si>
</sst>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7" formatCode="&quot;£&quot;#,##0.00;\-&quot;£&quot;#,##0.00"/>
    <numFmt numFmtId="43" formatCode="_-* #,##0.00_-;\-* #,##0.00_-;_-* &quot;-&quot;??_-;_-@_-"/>
    <numFmt numFmtId="164" formatCode="_-* #,##0_-;\-* #,##0_-;_-* &quot;-&quot;??_-;_-@_-"/>
    <numFmt numFmtId="165" formatCode="&quot;£&quot;#,##0.000;\-&quot;£&quot;#,##0.000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u/>
      <sz val="10"/>
      <color theme="0"/>
      <name val="Arial"/>
      <family val="2"/>
    </font>
    <font>
      <b/>
      <sz val="11"/>
      <color theme="0"/>
      <name val="Arial"/>
      <family val="2"/>
    </font>
    <font>
      <sz val="10"/>
      <color rgb="FF0000FF"/>
      <name val="Arial"/>
      <family val="2"/>
    </font>
    <font>
      <sz val="10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lightGray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3" fillId="0" borderId="0"/>
    <xf numFmtId="43" fontId="12" fillId="0" borderId="0" applyFont="0" applyFill="0" applyBorder="0" applyAlignment="0" applyProtection="0"/>
    <xf numFmtId="9" fontId="12" fillId="0" borderId="0" applyFont="0" applyFill="0" applyBorder="0" applyAlignment="0" applyProtection="0"/>
  </cellStyleXfs>
  <cellXfs count="65">
    <xf numFmtId="0" fontId="0" fillId="0" borderId="0" xfId="0"/>
    <xf numFmtId="0" fontId="1" fillId="0" borderId="0" xfId="1"/>
    <xf numFmtId="0" fontId="4" fillId="0" borderId="0" xfId="1" applyFont="1" applyAlignment="1">
      <alignment vertical="center" wrapText="1"/>
    </xf>
    <xf numFmtId="0" fontId="2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vertical="center" wrapText="1"/>
    </xf>
    <xf numFmtId="0" fontId="2" fillId="2" borderId="1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2" fontId="2" fillId="2" borderId="1" xfId="1" applyNumberFormat="1" applyFont="1" applyFill="1" applyBorder="1" applyAlignment="1">
      <alignment horizontal="center" vertical="center" wrapText="1"/>
    </xf>
    <xf numFmtId="0" fontId="3" fillId="3" borderId="1" xfId="1" applyFont="1" applyFill="1" applyBorder="1" applyAlignment="1">
      <alignment horizontal="center" vertical="center" wrapText="1"/>
    </xf>
    <xf numFmtId="0" fontId="5" fillId="4" borderId="1" xfId="1" applyFont="1" applyFill="1" applyBorder="1" applyAlignment="1">
      <alignment vertical="center" wrapText="1"/>
    </xf>
    <xf numFmtId="0" fontId="3" fillId="0" borderId="4" xfId="1" applyFont="1" applyBorder="1" applyAlignment="1">
      <alignment horizontal="left" vertical="top" wrapText="1"/>
    </xf>
    <xf numFmtId="0" fontId="6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left" vertical="top" wrapText="1"/>
    </xf>
    <xf numFmtId="0" fontId="7" fillId="4" borderId="5" xfId="1" applyFont="1" applyFill="1" applyBorder="1" applyAlignment="1">
      <alignment vertical="center" wrapText="1"/>
    </xf>
    <xf numFmtId="9" fontId="3" fillId="4" borderId="1" xfId="1" applyNumberFormat="1" applyFont="1" applyFill="1" applyBorder="1" applyAlignment="1">
      <alignment horizontal="center" vertical="center" wrapText="1"/>
    </xf>
    <xf numFmtId="0" fontId="3" fillId="0" borderId="0" xfId="1" applyFont="1" applyAlignment="1">
      <alignment horizontal="center" vertical="center" wrapText="1"/>
    </xf>
    <xf numFmtId="0" fontId="1" fillId="0" borderId="1" xfId="1" applyBorder="1" applyAlignment="1">
      <alignment vertical="center" wrapText="1"/>
    </xf>
    <xf numFmtId="0" fontId="1" fillId="0" borderId="1" xfId="1" applyBorder="1" applyAlignment="1">
      <alignment horizontal="center" vertical="center" wrapText="1"/>
    </xf>
    <xf numFmtId="0" fontId="1" fillId="0" borderId="1" xfId="1" applyBorder="1" applyAlignment="1">
      <alignment horizontal="left" vertical="top" wrapText="1"/>
    </xf>
    <xf numFmtId="0" fontId="5" fillId="4" borderId="1" xfId="1" applyFont="1" applyFill="1" applyBorder="1" applyAlignment="1">
      <alignment horizontal="left" vertical="center" wrapText="1"/>
    </xf>
    <xf numFmtId="2" fontId="5" fillId="4" borderId="3" xfId="1" applyNumberFormat="1" applyFont="1" applyFill="1" applyBorder="1" applyAlignment="1">
      <alignment horizontal="center" vertical="center" wrapText="1"/>
    </xf>
    <xf numFmtId="0" fontId="9" fillId="0" borderId="2" xfId="1" applyFont="1" applyBorder="1" applyAlignment="1">
      <alignment horizontal="left" vertical="center" wrapText="1"/>
    </xf>
    <xf numFmtId="0" fontId="1" fillId="0" borderId="1" xfId="1" applyBorder="1" applyAlignment="1">
      <alignment wrapText="1"/>
    </xf>
    <xf numFmtId="0" fontId="1" fillId="0" borderId="1" xfId="1" applyBorder="1" applyAlignment="1">
      <alignment horizontal="center" vertical="center"/>
    </xf>
    <xf numFmtId="0" fontId="2" fillId="6" borderId="1" xfId="1" applyFont="1" applyFill="1" applyBorder="1" applyAlignment="1">
      <alignment horizontal="center" wrapText="1"/>
    </xf>
    <xf numFmtId="0" fontId="2" fillId="6" borderId="1" xfId="1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13" fillId="0" borderId="0" xfId="1" applyFont="1" applyAlignment="1">
      <alignment vertical="top"/>
    </xf>
    <xf numFmtId="0" fontId="14" fillId="5" borderId="6" xfId="1" applyFont="1" applyFill="1" applyBorder="1" applyAlignment="1">
      <alignment horizontal="left" vertical="center" wrapText="1"/>
    </xf>
    <xf numFmtId="0" fontId="3" fillId="0" borderId="3" xfId="1" applyFont="1" applyBorder="1" applyAlignment="1">
      <alignment horizontal="center" vertical="center" wrapText="1"/>
    </xf>
    <xf numFmtId="2" fontId="2" fillId="0" borderId="8" xfId="1" applyNumberFormat="1" applyFont="1" applyBorder="1" applyAlignment="1">
      <alignment horizontal="center" vertical="center" wrapText="1"/>
    </xf>
    <xf numFmtId="9" fontId="10" fillId="0" borderId="1" xfId="0" applyNumberFormat="1" applyFont="1" applyBorder="1" applyAlignment="1">
      <alignment horizontal="center" vertical="center" wrapText="1"/>
    </xf>
    <xf numFmtId="0" fontId="4" fillId="0" borderId="0" xfId="1" applyFont="1" applyAlignment="1">
      <alignment horizontal="center" vertical="center" wrapText="1"/>
    </xf>
    <xf numFmtId="0" fontId="13" fillId="0" borderId="0" xfId="1" applyFont="1"/>
    <xf numFmtId="0" fontId="15" fillId="0" borderId="0" xfId="1" applyFont="1"/>
    <xf numFmtId="0" fontId="12" fillId="0" borderId="0" xfId="0" applyFont="1"/>
    <xf numFmtId="0" fontId="14" fillId="0" borderId="0" xfId="1" applyFont="1" applyAlignment="1">
      <alignment horizontal="left"/>
    </xf>
    <xf numFmtId="0" fontId="16" fillId="0" borderId="0" xfId="1" applyFont="1" applyAlignment="1">
      <alignment horizontal="left"/>
    </xf>
    <xf numFmtId="0" fontId="17" fillId="0" borderId="0" xfId="1" applyFont="1" applyAlignment="1">
      <alignment horizontal="left"/>
    </xf>
    <xf numFmtId="0" fontId="14" fillId="2" borderId="1" xfId="1" applyFont="1" applyFill="1" applyBorder="1" applyAlignment="1">
      <alignment horizontal="center" vertical="center" wrapText="1"/>
    </xf>
    <xf numFmtId="7" fontId="15" fillId="0" borderId="1" xfId="1" applyNumberFormat="1" applyFont="1" applyBorder="1" applyAlignment="1">
      <alignment horizontal="center" vertical="center"/>
    </xf>
    <xf numFmtId="164" fontId="12" fillId="0" borderId="0" xfId="3" applyNumberFormat="1" applyFont="1" applyAlignment="1">
      <alignment horizontal="center"/>
    </xf>
    <xf numFmtId="7" fontId="12" fillId="0" borderId="0" xfId="0" applyNumberFormat="1" applyFont="1"/>
    <xf numFmtId="7" fontId="1" fillId="0" borderId="0" xfId="1" applyNumberFormat="1" applyAlignment="1">
      <alignment vertical="center"/>
    </xf>
    <xf numFmtId="165" fontId="1" fillId="0" borderId="0" xfId="1" applyNumberFormat="1" applyAlignment="1">
      <alignment vertical="center"/>
    </xf>
    <xf numFmtId="0" fontId="14" fillId="0" borderId="0" xfId="1" applyFont="1" applyAlignment="1">
      <alignment vertical="center"/>
    </xf>
    <xf numFmtId="0" fontId="14" fillId="5" borderId="9" xfId="1" applyFont="1" applyFill="1" applyBorder="1" applyAlignment="1">
      <alignment horizontal="left" vertical="center" wrapText="1"/>
    </xf>
    <xf numFmtId="10" fontId="15" fillId="0" borderId="1" xfId="4" applyNumberFormat="1" applyFont="1" applyBorder="1" applyAlignment="1">
      <alignment horizontal="center" vertical="center"/>
    </xf>
    <xf numFmtId="2" fontId="14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 wrapText="1"/>
    </xf>
    <xf numFmtId="9" fontId="5" fillId="4" borderId="2" xfId="1" applyNumberFormat="1" applyFont="1" applyFill="1" applyBorder="1" applyAlignment="1">
      <alignment horizontal="center" vertical="center" wrapText="1"/>
    </xf>
    <xf numFmtId="9" fontId="5" fillId="4" borderId="1" xfId="1" applyNumberFormat="1" applyFont="1" applyFill="1" applyBorder="1" applyAlignment="1">
      <alignment horizontal="center" vertical="center" wrapText="1"/>
    </xf>
    <xf numFmtId="0" fontId="14" fillId="0" borderId="1" xfId="1" applyFont="1" applyBorder="1" applyAlignment="1">
      <alignment horizontal="right" vertical="center" wrapText="1"/>
    </xf>
    <xf numFmtId="0" fontId="8" fillId="4" borderId="3" xfId="0" applyFont="1" applyFill="1" applyBorder="1" applyAlignment="1">
      <alignment horizontal="left"/>
    </xf>
    <xf numFmtId="0" fontId="8" fillId="4" borderId="5" xfId="0" applyFont="1" applyFill="1" applyBorder="1" applyAlignment="1">
      <alignment horizontal="left"/>
    </xf>
    <xf numFmtId="0" fontId="13" fillId="0" borderId="0" xfId="1" applyFont="1" applyAlignment="1">
      <alignment horizontal="left" vertical="top" wrapText="1"/>
    </xf>
    <xf numFmtId="9" fontId="5" fillId="4" borderId="7" xfId="1" applyNumberFormat="1" applyFont="1" applyFill="1" applyBorder="1" applyAlignment="1">
      <alignment horizontal="center" vertical="center" wrapText="1"/>
    </xf>
    <xf numFmtId="9" fontId="5" fillId="4" borderId="10" xfId="1" applyNumberFormat="1" applyFont="1" applyFill="1" applyBorder="1" applyAlignment="1">
      <alignment horizontal="center" vertical="center" wrapText="1"/>
    </xf>
    <xf numFmtId="0" fontId="14" fillId="0" borderId="0" xfId="1" applyFont="1" applyAlignment="1">
      <alignment horizontal="left" vertical="center" wrapText="1"/>
    </xf>
    <xf numFmtId="0" fontId="8" fillId="4" borderId="1" xfId="1" applyFont="1" applyFill="1" applyBorder="1" applyAlignment="1">
      <alignment horizontal="center" vertical="center" wrapText="1"/>
    </xf>
    <xf numFmtId="7" fontId="15" fillId="0" borderId="1" xfId="1" applyNumberFormat="1" applyFont="1" applyBorder="1" applyAlignment="1">
      <alignment horizontal="center" vertical="center"/>
    </xf>
    <xf numFmtId="7" fontId="14" fillId="0" borderId="1" xfId="1" applyNumberFormat="1" applyFont="1" applyBorder="1" applyAlignment="1">
      <alignment horizontal="center" vertical="center"/>
    </xf>
    <xf numFmtId="0" fontId="18" fillId="0" borderId="0" xfId="0" applyFont="1"/>
    <xf numFmtId="0" fontId="19" fillId="0" borderId="0" xfId="0" applyFont="1"/>
    <xf numFmtId="0" fontId="20" fillId="0" borderId="0" xfId="0" applyFont="1"/>
  </cellXfs>
  <cellStyles count="5">
    <cellStyle name="Comma" xfId="3" builtinId="3"/>
    <cellStyle name="Normal" xfId="0" builtinId="0"/>
    <cellStyle name="Normal 2" xfId="1" xr:uid="{00000000-0005-0000-0000-000002000000}"/>
    <cellStyle name="Normal 3" xfId="2" xr:uid="{00000000-0005-0000-0000-000003000000}"/>
    <cellStyle name="Per cent" xfId="4" builtinId="5"/>
  </cellStyles>
  <dxfs count="21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000FF"/>
      <color rgb="FF0066FF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636D9D-C1E1-4E56-92BE-F5A8B795607F}">
  <dimension ref="A1:F24"/>
  <sheetViews>
    <sheetView showGridLines="0" tabSelected="1" workbookViewId="0">
      <selection activeCell="F31" sqref="F31"/>
    </sheetView>
  </sheetViews>
  <sheetFormatPr defaultRowHeight="14" x14ac:dyDescent="0.3"/>
  <cols>
    <col min="1" max="16384" width="8.7265625" style="64"/>
  </cols>
  <sheetData>
    <row r="1" spans="1:6" ht="18" x14ac:dyDescent="0.4">
      <c r="A1" s="63" t="s">
        <v>66</v>
      </c>
      <c r="B1" s="63"/>
      <c r="C1" s="63"/>
    </row>
    <row r="4" spans="1:6" x14ac:dyDescent="0.3">
      <c r="A4" s="62" t="s">
        <v>67</v>
      </c>
      <c r="B4" s="62"/>
      <c r="C4" s="62"/>
      <c r="D4" s="62"/>
      <c r="E4" s="62"/>
      <c r="F4" s="62"/>
    </row>
    <row r="6" spans="1:6" x14ac:dyDescent="0.3">
      <c r="A6" s="64" t="s">
        <v>56</v>
      </c>
    </row>
    <row r="8" spans="1:6" x14ac:dyDescent="0.3">
      <c r="A8" s="64" t="s">
        <v>57</v>
      </c>
    </row>
    <row r="10" spans="1:6" x14ac:dyDescent="0.3">
      <c r="A10" s="64" t="s">
        <v>58</v>
      </c>
    </row>
    <row r="12" spans="1:6" x14ac:dyDescent="0.3">
      <c r="A12" s="64" t="s">
        <v>59</v>
      </c>
    </row>
    <row r="14" spans="1:6" x14ac:dyDescent="0.3">
      <c r="A14" s="62" t="s">
        <v>60</v>
      </c>
      <c r="B14" s="62"/>
      <c r="C14" s="62"/>
      <c r="D14" s="62"/>
    </row>
    <row r="16" spans="1:6" x14ac:dyDescent="0.3">
      <c r="A16" s="64" t="s">
        <v>61</v>
      </c>
    </row>
    <row r="18" spans="1:1" x14ac:dyDescent="0.3">
      <c r="A18" s="64" t="s">
        <v>62</v>
      </c>
    </row>
    <row r="20" spans="1:1" x14ac:dyDescent="0.3">
      <c r="A20" s="64" t="s">
        <v>63</v>
      </c>
    </row>
    <row r="22" spans="1:1" x14ac:dyDescent="0.3">
      <c r="A22" s="64" t="s">
        <v>64</v>
      </c>
    </row>
    <row r="24" spans="1:1" x14ac:dyDescent="0.3">
      <c r="A24" s="64" t="s">
        <v>65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  <pageSetUpPr fitToPage="1"/>
  </sheetPr>
  <dimension ref="A1:G47"/>
  <sheetViews>
    <sheetView showGridLines="0" zoomScaleNormal="100" workbookViewId="0">
      <selection activeCell="F17" sqref="F17"/>
    </sheetView>
  </sheetViews>
  <sheetFormatPr defaultRowHeight="14.5" x14ac:dyDescent="0.35"/>
  <cols>
    <col min="1" max="1" width="14.54296875" customWidth="1"/>
    <col min="2" max="2" width="44.7265625" bestFit="1" customWidth="1"/>
    <col min="3" max="3" width="16.1796875" customWidth="1"/>
    <col min="4" max="4" width="14.1796875" customWidth="1"/>
    <col min="5" max="5" width="13.26953125" style="26" customWidth="1"/>
    <col min="6" max="6" width="12.7265625" customWidth="1"/>
    <col min="7" max="7" width="62.7265625" customWidth="1"/>
  </cols>
  <sheetData>
    <row r="1" spans="1:7" ht="15.5" x14ac:dyDescent="0.35">
      <c r="A1" s="27" t="s">
        <v>21</v>
      </c>
      <c r="B1" s="27"/>
      <c r="C1" s="2"/>
      <c r="D1" s="2"/>
      <c r="E1" s="32"/>
      <c r="F1" s="2"/>
      <c r="G1" s="2"/>
    </row>
    <row r="2" spans="1:7" ht="15" customHeight="1" x14ac:dyDescent="0.35">
      <c r="A2" s="55" t="s">
        <v>20</v>
      </c>
      <c r="B2" s="55"/>
      <c r="C2" s="2"/>
      <c r="D2" s="2"/>
      <c r="E2" s="32"/>
      <c r="F2" s="2"/>
      <c r="G2" s="2"/>
    </row>
    <row r="3" spans="1:7" ht="15" thickBot="1" x14ac:dyDescent="0.4">
      <c r="A3" s="2"/>
      <c r="B3" s="2"/>
      <c r="C3" s="2"/>
      <c r="D3" s="2"/>
      <c r="E3" s="32"/>
      <c r="F3" s="2"/>
      <c r="G3" s="2"/>
    </row>
    <row r="4" spans="1:7" ht="15" thickBot="1" x14ac:dyDescent="0.4">
      <c r="A4" s="28" t="s">
        <v>42</v>
      </c>
      <c r="B4" s="46" t="s">
        <v>41</v>
      </c>
      <c r="C4" s="2"/>
      <c r="D4" s="2"/>
      <c r="E4" s="32"/>
      <c r="F4" s="2"/>
      <c r="G4" s="2"/>
    </row>
    <row r="5" spans="1:7" x14ac:dyDescent="0.35">
      <c r="A5" s="2"/>
      <c r="B5" s="2"/>
      <c r="C5" s="2"/>
      <c r="D5" s="2"/>
      <c r="E5" s="32"/>
      <c r="F5" s="2"/>
      <c r="G5" s="2"/>
    </row>
    <row r="6" spans="1:7" x14ac:dyDescent="0.35">
      <c r="A6" s="53" t="s">
        <v>22</v>
      </c>
      <c r="B6" s="54"/>
      <c r="C6" s="54"/>
      <c r="D6" s="54"/>
      <c r="E6" s="54"/>
      <c r="F6" s="54"/>
      <c r="G6" s="54"/>
    </row>
    <row r="7" spans="1:7" ht="39" x14ac:dyDescent="0.35">
      <c r="A7" s="5" t="s">
        <v>24</v>
      </c>
      <c r="B7" s="5" t="s">
        <v>10</v>
      </c>
      <c r="C7" s="7" t="s">
        <v>3</v>
      </c>
      <c r="D7" s="6" t="s">
        <v>1</v>
      </c>
      <c r="E7" s="6" t="s">
        <v>12</v>
      </c>
      <c r="F7" s="7" t="s">
        <v>4</v>
      </c>
      <c r="G7" s="5" t="s">
        <v>43</v>
      </c>
    </row>
    <row r="8" spans="1:7" ht="38.25" customHeight="1" x14ac:dyDescent="0.35">
      <c r="A8" s="16" t="s">
        <v>26</v>
      </c>
      <c r="B8" s="16" t="s">
        <v>23</v>
      </c>
      <c r="C8" s="3" t="s">
        <v>2</v>
      </c>
      <c r="D8" s="17" t="s">
        <v>8</v>
      </c>
      <c r="E8" s="8"/>
      <c r="F8" s="8"/>
      <c r="G8" s="18"/>
    </row>
    <row r="9" spans="1:7" ht="38.25" customHeight="1" x14ac:dyDescent="0.35">
      <c r="A9" s="16" t="s">
        <v>27</v>
      </c>
      <c r="B9" s="16" t="s">
        <v>25</v>
      </c>
      <c r="C9" s="3" t="s">
        <v>2</v>
      </c>
      <c r="D9" s="17" t="s">
        <v>8</v>
      </c>
      <c r="E9" s="8"/>
      <c r="F9" s="8"/>
      <c r="G9" s="18"/>
    </row>
    <row r="10" spans="1:7" ht="24" customHeight="1" x14ac:dyDescent="0.35">
      <c r="A10" s="19" t="s">
        <v>50</v>
      </c>
      <c r="B10" s="9"/>
      <c r="C10" s="11"/>
      <c r="D10" s="11"/>
      <c r="E10" s="51">
        <v>0.7</v>
      </c>
      <c r="F10" s="11"/>
      <c r="G10" s="12"/>
    </row>
    <row r="11" spans="1:7" ht="38.25" customHeight="1" x14ac:dyDescent="0.35">
      <c r="A11" s="16" t="s">
        <v>11</v>
      </c>
      <c r="B11" s="16" t="s">
        <v>44</v>
      </c>
      <c r="C11" s="3">
        <v>70</v>
      </c>
      <c r="D11" s="3">
        <v>70</v>
      </c>
      <c r="E11" s="8"/>
      <c r="F11" s="49">
        <f>'Price Evaluation Summary'!B15</f>
        <v>70</v>
      </c>
      <c r="G11" s="18"/>
    </row>
    <row r="12" spans="1:7" ht="24" customHeight="1" x14ac:dyDescent="0.35">
      <c r="A12" s="19" t="s">
        <v>51</v>
      </c>
      <c r="B12" s="9"/>
      <c r="C12" s="11"/>
      <c r="D12" s="11"/>
      <c r="E12" s="50">
        <f>SUM(E13:E16)</f>
        <v>0.3</v>
      </c>
      <c r="F12" s="14"/>
      <c r="G12" s="12"/>
    </row>
    <row r="13" spans="1:7" ht="38.25" customHeight="1" x14ac:dyDescent="0.35">
      <c r="A13" s="17" t="s">
        <v>13</v>
      </c>
      <c r="B13" s="16" t="s">
        <v>52</v>
      </c>
      <c r="C13" s="3">
        <v>4</v>
      </c>
      <c r="D13" s="29">
        <v>4</v>
      </c>
      <c r="E13" s="31">
        <v>0.12</v>
      </c>
      <c r="F13" s="30">
        <f>SUM(((D13/$C13)*$E13*100))</f>
        <v>12</v>
      </c>
      <c r="G13" s="21" t="s">
        <v>28</v>
      </c>
    </row>
    <row r="14" spans="1:7" ht="38.25" customHeight="1" x14ac:dyDescent="0.35">
      <c r="A14" s="17" t="s">
        <v>14</v>
      </c>
      <c r="B14" s="16" t="s">
        <v>53</v>
      </c>
      <c r="C14" s="3">
        <v>4</v>
      </c>
      <c r="D14" s="29">
        <v>4</v>
      </c>
      <c r="E14" s="31">
        <v>0.08</v>
      </c>
      <c r="F14" s="30">
        <f t="shared" ref="F14:F16" si="0">SUM(((D14/$C14)*$E14*100))</f>
        <v>8</v>
      </c>
      <c r="G14" s="21" t="s">
        <v>28</v>
      </c>
    </row>
    <row r="15" spans="1:7" ht="38.25" customHeight="1" x14ac:dyDescent="0.35">
      <c r="A15" s="17" t="s">
        <v>15</v>
      </c>
      <c r="B15" s="16" t="s">
        <v>54</v>
      </c>
      <c r="C15" s="3">
        <v>4</v>
      </c>
      <c r="D15" s="29">
        <v>4</v>
      </c>
      <c r="E15" s="31">
        <v>0.05</v>
      </c>
      <c r="F15" s="30">
        <f t="shared" si="0"/>
        <v>5</v>
      </c>
      <c r="G15" s="21" t="s">
        <v>28</v>
      </c>
    </row>
    <row r="16" spans="1:7" ht="38.25" customHeight="1" x14ac:dyDescent="0.35">
      <c r="A16" s="17" t="s">
        <v>16</v>
      </c>
      <c r="B16" s="16" t="s">
        <v>55</v>
      </c>
      <c r="C16" s="3">
        <v>4</v>
      </c>
      <c r="D16" s="29">
        <v>4</v>
      </c>
      <c r="E16" s="31">
        <v>0.05</v>
      </c>
      <c r="F16" s="30">
        <f t="shared" si="0"/>
        <v>5</v>
      </c>
      <c r="G16" s="21" t="s">
        <v>28</v>
      </c>
    </row>
    <row r="17" spans="1:7" ht="24" customHeight="1" x14ac:dyDescent="0.35">
      <c r="A17" s="13"/>
      <c r="B17" s="13"/>
      <c r="C17" s="13"/>
      <c r="D17" s="56" t="s">
        <v>5</v>
      </c>
      <c r="E17" s="57"/>
      <c r="F17" s="20">
        <f>ROUND(SUM(F13:F16)+(F11),2)</f>
        <v>100</v>
      </c>
      <c r="G17" s="10"/>
    </row>
    <row r="30" spans="1:7" x14ac:dyDescent="0.35">
      <c r="A30" s="4" t="s">
        <v>6</v>
      </c>
    </row>
    <row r="31" spans="1:7" ht="25" x14ac:dyDescent="0.35">
      <c r="A31" s="4" t="s">
        <v>7</v>
      </c>
    </row>
    <row r="33" spans="1:6" ht="15" customHeight="1" x14ac:dyDescent="0.35">
      <c r="A33" s="4">
        <v>0</v>
      </c>
      <c r="B33" s="1"/>
      <c r="C33" s="4"/>
      <c r="D33" s="4"/>
      <c r="E33" s="15"/>
      <c r="F33" s="4"/>
    </row>
    <row r="34" spans="1:6" ht="15" customHeight="1" x14ac:dyDescent="0.35">
      <c r="A34" s="4">
        <v>1</v>
      </c>
      <c r="B34" s="1"/>
      <c r="C34" s="4"/>
      <c r="D34" s="4"/>
      <c r="E34" s="15"/>
      <c r="F34" s="4"/>
    </row>
    <row r="35" spans="1:6" ht="15" customHeight="1" x14ac:dyDescent="0.35">
      <c r="A35" s="4">
        <v>2</v>
      </c>
      <c r="B35" s="1"/>
      <c r="C35" s="4"/>
      <c r="D35" s="4"/>
      <c r="E35" s="15"/>
      <c r="F35" s="4"/>
    </row>
    <row r="36" spans="1:6" ht="15" customHeight="1" x14ac:dyDescent="0.35">
      <c r="A36" s="4">
        <v>3</v>
      </c>
      <c r="B36" s="1"/>
      <c r="C36" s="4"/>
      <c r="D36" s="4"/>
      <c r="E36" s="15"/>
      <c r="F36" s="4"/>
    </row>
    <row r="37" spans="1:6" ht="15" customHeight="1" x14ac:dyDescent="0.35">
      <c r="A37" s="4">
        <v>4</v>
      </c>
      <c r="B37" s="1"/>
      <c r="C37" s="4"/>
      <c r="D37" s="4"/>
      <c r="E37" s="15"/>
      <c r="F37" s="4"/>
    </row>
    <row r="38" spans="1:6" x14ac:dyDescent="0.35">
      <c r="A38" s="1"/>
      <c r="B38" s="1"/>
      <c r="C38" s="4"/>
      <c r="D38" s="4"/>
      <c r="E38" s="15"/>
      <c r="F38" s="4"/>
    </row>
    <row r="39" spans="1:6" ht="15" customHeight="1" x14ac:dyDescent="0.35">
      <c r="A39" s="4" t="s">
        <v>8</v>
      </c>
      <c r="B39" s="1"/>
      <c r="C39" s="4"/>
      <c r="D39" s="4"/>
      <c r="E39" s="15"/>
      <c r="F39" s="4"/>
    </row>
    <row r="40" spans="1:6" ht="15" customHeight="1" x14ac:dyDescent="0.35">
      <c r="A40" s="4" t="s">
        <v>9</v>
      </c>
      <c r="B40" s="1"/>
      <c r="C40" s="4"/>
      <c r="D40" s="4"/>
      <c r="E40" s="15"/>
      <c r="F40" s="4"/>
    </row>
    <row r="42" spans="1:6" x14ac:dyDescent="0.35">
      <c r="A42" s="4">
        <v>0</v>
      </c>
    </row>
    <row r="43" spans="1:6" x14ac:dyDescent="0.35">
      <c r="A43" s="4">
        <v>1</v>
      </c>
    </row>
    <row r="44" spans="1:6" x14ac:dyDescent="0.35">
      <c r="A44" s="4">
        <v>2</v>
      </c>
    </row>
    <row r="45" spans="1:6" x14ac:dyDescent="0.35">
      <c r="A45" s="4">
        <v>3</v>
      </c>
    </row>
    <row r="46" spans="1:6" x14ac:dyDescent="0.35">
      <c r="A46" s="4">
        <v>4</v>
      </c>
    </row>
    <row r="47" spans="1:6" x14ac:dyDescent="0.35">
      <c r="A47" t="s">
        <v>17</v>
      </c>
    </row>
  </sheetData>
  <protectedRanges>
    <protectedRange sqref="D8:D9" name="Range1"/>
  </protectedRanges>
  <mergeCells count="3">
    <mergeCell ref="A6:G6"/>
    <mergeCell ref="A2:B2"/>
    <mergeCell ref="D17:E17"/>
  </mergeCells>
  <phoneticPr fontId="11" type="noConversion"/>
  <conditionalFormatting sqref="D9">
    <cfRule type="cellIs" dxfId="20" priority="3" operator="equal">
      <formula>"Fail"</formula>
    </cfRule>
    <cfRule type="cellIs" dxfId="19" priority="4" operator="equal">
      <formula>"Pass"</formula>
    </cfRule>
  </conditionalFormatting>
  <conditionalFormatting sqref="D8">
    <cfRule type="cellIs" dxfId="18" priority="1" operator="equal">
      <formula>"Fail"</formula>
    </cfRule>
    <cfRule type="cellIs" dxfId="17" priority="2" operator="equal">
      <formula>"Pass"</formula>
    </cfRule>
  </conditionalFormatting>
  <dataValidations count="2">
    <dataValidation type="list" allowBlank="1" showInputMessage="1" showErrorMessage="1" sqref="D8:D9" xr:uid="{00000000-0002-0000-0200-000000000000}">
      <formula1>$A$39:$A$40</formula1>
    </dataValidation>
    <dataValidation type="list" allowBlank="1" showInputMessage="1" showErrorMessage="1" sqref="D13:D16" xr:uid="{00000000-0002-0000-0200-000001000000}">
      <formula1>$A$33:$A$37</formula1>
    </dataValidation>
  </dataValidations>
  <pageMargins left="0.70866141732283472" right="0.51181102362204722" top="0.94488188976377963" bottom="0.74803149606299213" header="0.51181102362204722" footer="0.51181102362204722"/>
  <pageSetup paperSize="8" scale="5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FF00"/>
    <pageSetUpPr fitToPage="1"/>
  </sheetPr>
  <dimension ref="A1:G47"/>
  <sheetViews>
    <sheetView showGridLines="0" zoomScaleNormal="100" workbookViewId="0">
      <selection activeCell="C19" sqref="C19"/>
    </sheetView>
  </sheetViews>
  <sheetFormatPr defaultRowHeight="14.5" x14ac:dyDescent="0.35"/>
  <cols>
    <col min="1" max="1" width="14.54296875" customWidth="1"/>
    <col min="2" max="2" width="44.7265625" bestFit="1" customWidth="1"/>
    <col min="3" max="3" width="16.1796875" customWidth="1"/>
    <col min="4" max="4" width="14.1796875" customWidth="1"/>
    <col min="5" max="5" width="13.26953125" style="26" customWidth="1"/>
    <col min="6" max="6" width="12.7265625" customWidth="1"/>
    <col min="7" max="7" width="62.7265625" customWidth="1"/>
  </cols>
  <sheetData>
    <row r="1" spans="1:7" ht="15.5" x14ac:dyDescent="0.35">
      <c r="A1" s="27" t="s">
        <v>21</v>
      </c>
      <c r="B1" s="27"/>
      <c r="C1" s="2"/>
      <c r="D1" s="2"/>
      <c r="E1" s="32"/>
      <c r="F1" s="2"/>
      <c r="G1" s="2"/>
    </row>
    <row r="2" spans="1:7" ht="15" customHeight="1" x14ac:dyDescent="0.35">
      <c r="A2" s="55" t="s">
        <v>20</v>
      </c>
      <c r="B2" s="55"/>
      <c r="C2" s="2"/>
      <c r="D2" s="2"/>
      <c r="E2" s="32"/>
      <c r="F2" s="2"/>
      <c r="G2" s="2"/>
    </row>
    <row r="3" spans="1:7" ht="15" thickBot="1" x14ac:dyDescent="0.4">
      <c r="A3" s="2"/>
      <c r="B3" s="2"/>
      <c r="C3" s="2"/>
      <c r="D3" s="2"/>
      <c r="E3" s="32"/>
      <c r="F3" s="2"/>
      <c r="G3" s="2"/>
    </row>
    <row r="4" spans="1:7" ht="15" thickBot="1" x14ac:dyDescent="0.4">
      <c r="A4" s="28" t="s">
        <v>42</v>
      </c>
      <c r="B4" s="46" t="s">
        <v>46</v>
      </c>
      <c r="C4" s="2"/>
      <c r="D4" s="2"/>
      <c r="E4" s="32"/>
      <c r="F4" s="2"/>
      <c r="G4" s="2"/>
    </row>
    <row r="5" spans="1:7" x14ac:dyDescent="0.35">
      <c r="A5" s="2"/>
      <c r="B5" s="2"/>
      <c r="C5" s="2"/>
      <c r="D5" s="2"/>
      <c r="E5" s="32"/>
      <c r="F5" s="2"/>
      <c r="G5" s="2"/>
    </row>
    <row r="6" spans="1:7" x14ac:dyDescent="0.35">
      <c r="A6" s="53" t="s">
        <v>22</v>
      </c>
      <c r="B6" s="54"/>
      <c r="C6" s="54"/>
      <c r="D6" s="54"/>
      <c r="E6" s="54"/>
      <c r="F6" s="54"/>
      <c r="G6" s="54"/>
    </row>
    <row r="7" spans="1:7" ht="39" x14ac:dyDescent="0.35">
      <c r="A7" s="5" t="s">
        <v>24</v>
      </c>
      <c r="B7" s="5" t="s">
        <v>10</v>
      </c>
      <c r="C7" s="7" t="s">
        <v>3</v>
      </c>
      <c r="D7" s="6" t="s">
        <v>1</v>
      </c>
      <c r="E7" s="6" t="s">
        <v>12</v>
      </c>
      <c r="F7" s="7" t="s">
        <v>4</v>
      </c>
      <c r="G7" s="5" t="s">
        <v>43</v>
      </c>
    </row>
    <row r="8" spans="1:7" ht="38.25" customHeight="1" x14ac:dyDescent="0.35">
      <c r="A8" s="16" t="s">
        <v>26</v>
      </c>
      <c r="B8" s="16" t="s">
        <v>23</v>
      </c>
      <c r="C8" s="3" t="s">
        <v>2</v>
      </c>
      <c r="D8" s="17" t="s">
        <v>8</v>
      </c>
      <c r="E8" s="8"/>
      <c r="F8" s="8"/>
      <c r="G8" s="18"/>
    </row>
    <row r="9" spans="1:7" ht="38.25" customHeight="1" x14ac:dyDescent="0.35">
      <c r="A9" s="16" t="s">
        <v>27</v>
      </c>
      <c r="B9" s="16" t="s">
        <v>25</v>
      </c>
      <c r="C9" s="3" t="s">
        <v>2</v>
      </c>
      <c r="D9" s="17" t="s">
        <v>8</v>
      </c>
      <c r="E9" s="8"/>
      <c r="F9" s="8"/>
      <c r="G9" s="18"/>
    </row>
    <row r="10" spans="1:7" ht="24" customHeight="1" x14ac:dyDescent="0.35">
      <c r="A10" s="19" t="s">
        <v>50</v>
      </c>
      <c r="B10" s="9"/>
      <c r="C10" s="11"/>
      <c r="D10" s="11"/>
      <c r="E10" s="51">
        <v>0.7</v>
      </c>
      <c r="F10" s="11"/>
      <c r="G10" s="12"/>
    </row>
    <row r="11" spans="1:7" ht="38.25" customHeight="1" x14ac:dyDescent="0.35">
      <c r="A11" s="16" t="s">
        <v>11</v>
      </c>
      <c r="B11" s="16" t="s">
        <v>44</v>
      </c>
      <c r="C11" s="3">
        <v>70</v>
      </c>
      <c r="D11" s="3">
        <v>40</v>
      </c>
      <c r="E11" s="8"/>
      <c r="F11" s="49">
        <f>'Price Evaluation Summary'!B15</f>
        <v>70</v>
      </c>
      <c r="G11" s="18"/>
    </row>
    <row r="12" spans="1:7" ht="24" customHeight="1" x14ac:dyDescent="0.35">
      <c r="A12" s="19" t="s">
        <v>51</v>
      </c>
      <c r="B12" s="9"/>
      <c r="C12" s="11"/>
      <c r="D12" s="11"/>
      <c r="E12" s="50">
        <f>SUM(E13:E16)</f>
        <v>0.3</v>
      </c>
      <c r="F12" s="14"/>
      <c r="G12" s="12"/>
    </row>
    <row r="13" spans="1:7" ht="38.25" customHeight="1" x14ac:dyDescent="0.35">
      <c r="A13" s="17" t="s">
        <v>13</v>
      </c>
      <c r="B13" s="16" t="s">
        <v>52</v>
      </c>
      <c r="C13" s="3">
        <v>4</v>
      </c>
      <c r="D13" s="29">
        <v>4</v>
      </c>
      <c r="E13" s="31">
        <v>0.12</v>
      </c>
      <c r="F13" s="30">
        <f>SUM(((D13/$C13)*$E13*100))</f>
        <v>12</v>
      </c>
      <c r="G13" s="21" t="s">
        <v>28</v>
      </c>
    </row>
    <row r="14" spans="1:7" ht="38.25" customHeight="1" x14ac:dyDescent="0.35">
      <c r="A14" s="17" t="s">
        <v>14</v>
      </c>
      <c r="B14" s="16" t="s">
        <v>53</v>
      </c>
      <c r="C14" s="3">
        <v>4</v>
      </c>
      <c r="D14" s="29">
        <v>4</v>
      </c>
      <c r="E14" s="31">
        <v>0.08</v>
      </c>
      <c r="F14" s="30">
        <f t="shared" ref="F14:F16" si="0">SUM(((D14/$C14)*$E14*100))</f>
        <v>8</v>
      </c>
      <c r="G14" s="21" t="s">
        <v>28</v>
      </c>
    </row>
    <row r="15" spans="1:7" ht="38.25" customHeight="1" x14ac:dyDescent="0.35">
      <c r="A15" s="17" t="s">
        <v>15</v>
      </c>
      <c r="B15" s="16" t="s">
        <v>54</v>
      </c>
      <c r="C15" s="3">
        <v>4</v>
      </c>
      <c r="D15" s="29">
        <v>4</v>
      </c>
      <c r="E15" s="31">
        <v>0.05</v>
      </c>
      <c r="F15" s="30">
        <f t="shared" si="0"/>
        <v>5</v>
      </c>
      <c r="G15" s="21" t="s">
        <v>28</v>
      </c>
    </row>
    <row r="16" spans="1:7" ht="38.25" customHeight="1" x14ac:dyDescent="0.35">
      <c r="A16" s="17" t="s">
        <v>16</v>
      </c>
      <c r="B16" s="16" t="s">
        <v>55</v>
      </c>
      <c r="C16" s="3">
        <v>4</v>
      </c>
      <c r="D16" s="29">
        <v>4</v>
      </c>
      <c r="E16" s="31">
        <v>0.05</v>
      </c>
      <c r="F16" s="30">
        <f t="shared" si="0"/>
        <v>5</v>
      </c>
      <c r="G16" s="21" t="s">
        <v>28</v>
      </c>
    </row>
    <row r="17" spans="1:7" ht="38.25" customHeight="1" x14ac:dyDescent="0.35">
      <c r="A17" s="13"/>
      <c r="B17" s="13"/>
      <c r="C17" s="13"/>
      <c r="D17" s="56" t="s">
        <v>5</v>
      </c>
      <c r="E17" s="57"/>
      <c r="F17" s="20">
        <f>ROUND(SUM(F13:F16)+(F11),2)</f>
        <v>100</v>
      </c>
      <c r="G17" s="10"/>
    </row>
    <row r="30" spans="1:7" x14ac:dyDescent="0.35">
      <c r="A30" s="4" t="s">
        <v>6</v>
      </c>
    </row>
    <row r="31" spans="1:7" ht="25" x14ac:dyDescent="0.35">
      <c r="A31" s="4" t="s">
        <v>7</v>
      </c>
    </row>
    <row r="33" spans="1:6" ht="15" customHeight="1" x14ac:dyDescent="0.35">
      <c r="A33" s="4">
        <v>0</v>
      </c>
      <c r="B33" s="1"/>
      <c r="C33" s="4"/>
      <c r="D33" s="4"/>
      <c r="E33" s="15"/>
      <c r="F33" s="4"/>
    </row>
    <row r="34" spans="1:6" ht="15" customHeight="1" x14ac:dyDescent="0.35">
      <c r="A34" s="4">
        <v>1</v>
      </c>
      <c r="B34" s="1"/>
      <c r="C34" s="4"/>
      <c r="D34" s="4"/>
      <c r="E34" s="15"/>
      <c r="F34" s="4"/>
    </row>
    <row r="35" spans="1:6" ht="15" customHeight="1" x14ac:dyDescent="0.35">
      <c r="A35" s="4">
        <v>2</v>
      </c>
      <c r="B35" s="1"/>
      <c r="C35" s="4"/>
      <c r="D35" s="4"/>
      <c r="E35" s="15"/>
      <c r="F35" s="4"/>
    </row>
    <row r="36" spans="1:6" ht="15" customHeight="1" x14ac:dyDescent="0.35">
      <c r="A36" s="4">
        <v>3</v>
      </c>
      <c r="B36" s="1"/>
      <c r="C36" s="4"/>
      <c r="D36" s="4"/>
      <c r="E36" s="15"/>
      <c r="F36" s="4"/>
    </row>
    <row r="37" spans="1:6" ht="15" customHeight="1" x14ac:dyDescent="0.35">
      <c r="A37" s="4">
        <v>4</v>
      </c>
      <c r="B37" s="1"/>
      <c r="C37" s="4"/>
      <c r="D37" s="4"/>
      <c r="E37" s="15"/>
      <c r="F37" s="4"/>
    </row>
    <row r="38" spans="1:6" x14ac:dyDescent="0.35">
      <c r="A38" s="1"/>
      <c r="B38" s="1"/>
      <c r="C38" s="4"/>
      <c r="D38" s="4"/>
      <c r="E38" s="15"/>
      <c r="F38" s="4"/>
    </row>
    <row r="39" spans="1:6" ht="15" customHeight="1" x14ac:dyDescent="0.35">
      <c r="A39" s="4" t="s">
        <v>8</v>
      </c>
      <c r="B39" s="1"/>
      <c r="C39" s="4"/>
      <c r="D39" s="4"/>
      <c r="E39" s="15"/>
      <c r="F39" s="4"/>
    </row>
    <row r="40" spans="1:6" ht="15" customHeight="1" x14ac:dyDescent="0.35">
      <c r="A40" s="4" t="s">
        <v>9</v>
      </c>
      <c r="B40" s="1"/>
      <c r="C40" s="4"/>
      <c r="D40" s="4"/>
      <c r="E40" s="15"/>
      <c r="F40" s="4"/>
    </row>
    <row r="42" spans="1:6" x14ac:dyDescent="0.35">
      <c r="A42" s="4">
        <v>0</v>
      </c>
    </row>
    <row r="43" spans="1:6" x14ac:dyDescent="0.35">
      <c r="A43" s="4">
        <v>1</v>
      </c>
    </row>
    <row r="44" spans="1:6" x14ac:dyDescent="0.35">
      <c r="A44" s="4">
        <v>2</v>
      </c>
    </row>
    <row r="45" spans="1:6" x14ac:dyDescent="0.35">
      <c r="A45" s="4">
        <v>3</v>
      </c>
    </row>
    <row r="46" spans="1:6" x14ac:dyDescent="0.35">
      <c r="A46" s="4">
        <v>4</v>
      </c>
    </row>
    <row r="47" spans="1:6" x14ac:dyDescent="0.35">
      <c r="A47" t="s">
        <v>17</v>
      </c>
    </row>
  </sheetData>
  <protectedRanges>
    <protectedRange sqref="D8:D9" name="Range1"/>
  </protectedRanges>
  <mergeCells count="3">
    <mergeCell ref="A2:B2"/>
    <mergeCell ref="A6:G6"/>
    <mergeCell ref="D17:E17"/>
  </mergeCells>
  <phoneticPr fontId="11" type="noConversion"/>
  <conditionalFormatting sqref="D9">
    <cfRule type="cellIs" dxfId="16" priority="3" operator="equal">
      <formula>"Fail"</formula>
    </cfRule>
    <cfRule type="cellIs" dxfId="15" priority="4" operator="equal">
      <formula>"Pass"</formula>
    </cfRule>
  </conditionalFormatting>
  <conditionalFormatting sqref="D8">
    <cfRule type="cellIs" dxfId="14" priority="1" operator="equal">
      <formula>"Fail"</formula>
    </cfRule>
    <cfRule type="cellIs" dxfId="13" priority="2" operator="equal">
      <formula>"Pass"</formula>
    </cfRule>
  </conditionalFormatting>
  <dataValidations count="2">
    <dataValidation type="list" allowBlank="1" showInputMessage="1" showErrorMessage="1" sqref="D13:D16" xr:uid="{DA6E5507-722F-4868-AAE2-9AB00E09A234}">
      <formula1>$A$31:$A$35</formula1>
    </dataValidation>
    <dataValidation type="list" allowBlank="1" showInputMessage="1" showErrorMessage="1" sqref="D8:D9" xr:uid="{0989186E-BC90-4D13-B70C-48337009DCD5}">
      <formula1>$A$37:$A$38</formula1>
    </dataValidation>
  </dataValidations>
  <pageMargins left="0.70866141732283472" right="0.51181102362204722" top="0.94488188976377963" bottom="0.74803149606299213" header="0.51181102362204722" footer="0.51181102362204722"/>
  <pageSetup paperSize="9" scale="61" fitToWidth="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FF00"/>
    <pageSetUpPr fitToPage="1"/>
  </sheetPr>
  <dimension ref="A1:G47"/>
  <sheetViews>
    <sheetView showGridLines="0" zoomScaleNormal="100" workbookViewId="0">
      <selection activeCell="B21" sqref="B21"/>
    </sheetView>
  </sheetViews>
  <sheetFormatPr defaultRowHeight="14.5" x14ac:dyDescent="0.35"/>
  <cols>
    <col min="1" max="1" width="14.54296875" customWidth="1"/>
    <col min="2" max="2" width="44.7265625" bestFit="1" customWidth="1"/>
    <col min="3" max="3" width="16.1796875" customWidth="1"/>
    <col min="4" max="4" width="14.1796875" customWidth="1"/>
    <col min="5" max="5" width="13.26953125" style="26" customWidth="1"/>
    <col min="6" max="6" width="12.7265625" customWidth="1"/>
    <col min="7" max="7" width="62.7265625" customWidth="1"/>
  </cols>
  <sheetData>
    <row r="1" spans="1:7" ht="15.5" x14ac:dyDescent="0.35">
      <c r="A1" s="27" t="s">
        <v>21</v>
      </c>
      <c r="B1" s="27"/>
      <c r="C1" s="2"/>
      <c r="D1" s="2"/>
      <c r="E1" s="32"/>
      <c r="F1" s="2"/>
      <c r="G1" s="2"/>
    </row>
    <row r="2" spans="1:7" ht="15" customHeight="1" x14ac:dyDescent="0.35">
      <c r="A2" s="55" t="s">
        <v>20</v>
      </c>
      <c r="B2" s="55"/>
      <c r="C2" s="2"/>
      <c r="D2" s="2"/>
      <c r="E2" s="32"/>
      <c r="F2" s="2"/>
      <c r="G2" s="2"/>
    </row>
    <row r="3" spans="1:7" ht="15" thickBot="1" x14ac:dyDescent="0.4">
      <c r="A3" s="2"/>
      <c r="B3" s="2"/>
      <c r="C3" s="2"/>
      <c r="D3" s="2"/>
      <c r="E3" s="32"/>
      <c r="F3" s="2"/>
      <c r="G3" s="2"/>
    </row>
    <row r="4" spans="1:7" ht="15" thickBot="1" x14ac:dyDescent="0.4">
      <c r="A4" s="28" t="s">
        <v>42</v>
      </c>
      <c r="B4" s="46" t="s">
        <v>47</v>
      </c>
      <c r="C4" s="2"/>
      <c r="D4" s="2"/>
      <c r="E4" s="32"/>
      <c r="F4" s="2"/>
      <c r="G4" s="2"/>
    </row>
    <row r="5" spans="1:7" x14ac:dyDescent="0.35">
      <c r="A5" s="2"/>
      <c r="B5" s="2"/>
      <c r="C5" s="2"/>
      <c r="D5" s="2"/>
      <c r="E5" s="32"/>
      <c r="F5" s="2"/>
      <c r="G5" s="2"/>
    </row>
    <row r="6" spans="1:7" x14ac:dyDescent="0.35">
      <c r="A6" s="53" t="s">
        <v>22</v>
      </c>
      <c r="B6" s="54"/>
      <c r="C6" s="54"/>
      <c r="D6" s="54"/>
      <c r="E6" s="54"/>
      <c r="F6" s="54"/>
      <c r="G6" s="54"/>
    </row>
    <row r="7" spans="1:7" ht="39" x14ac:dyDescent="0.35">
      <c r="A7" s="5" t="s">
        <v>24</v>
      </c>
      <c r="B7" s="5" t="s">
        <v>10</v>
      </c>
      <c r="C7" s="7" t="s">
        <v>3</v>
      </c>
      <c r="D7" s="6" t="s">
        <v>1</v>
      </c>
      <c r="E7" s="6" t="s">
        <v>12</v>
      </c>
      <c r="F7" s="7" t="s">
        <v>4</v>
      </c>
      <c r="G7" s="5" t="s">
        <v>43</v>
      </c>
    </row>
    <row r="8" spans="1:7" ht="38.25" customHeight="1" x14ac:dyDescent="0.35">
      <c r="A8" s="16" t="s">
        <v>26</v>
      </c>
      <c r="B8" s="16" t="s">
        <v>23</v>
      </c>
      <c r="C8" s="3" t="s">
        <v>2</v>
      </c>
      <c r="D8" s="17" t="s">
        <v>8</v>
      </c>
      <c r="E8" s="8"/>
      <c r="F8" s="8"/>
      <c r="G8" s="18"/>
    </row>
    <row r="9" spans="1:7" ht="38.25" customHeight="1" x14ac:dyDescent="0.35">
      <c r="A9" s="16" t="s">
        <v>27</v>
      </c>
      <c r="B9" s="16" t="s">
        <v>25</v>
      </c>
      <c r="C9" s="3" t="s">
        <v>2</v>
      </c>
      <c r="D9" s="17" t="s">
        <v>8</v>
      </c>
      <c r="E9" s="8"/>
      <c r="F9" s="8"/>
      <c r="G9" s="18"/>
    </row>
    <row r="10" spans="1:7" ht="24" customHeight="1" x14ac:dyDescent="0.35">
      <c r="A10" s="19" t="s">
        <v>50</v>
      </c>
      <c r="B10" s="9"/>
      <c r="C10" s="11"/>
      <c r="D10" s="11"/>
      <c r="E10" s="51">
        <v>0.7</v>
      </c>
      <c r="F10" s="11"/>
      <c r="G10" s="12"/>
    </row>
    <row r="11" spans="1:7" ht="38.25" customHeight="1" x14ac:dyDescent="0.35">
      <c r="A11" s="16" t="s">
        <v>11</v>
      </c>
      <c r="B11" s="16" t="s">
        <v>44</v>
      </c>
      <c r="C11" s="3">
        <v>70</v>
      </c>
      <c r="D11" s="3">
        <v>40</v>
      </c>
      <c r="E11" s="8"/>
      <c r="F11" s="49">
        <f>'Price Evaluation Summary'!B15</f>
        <v>70</v>
      </c>
      <c r="G11" s="18"/>
    </row>
    <row r="12" spans="1:7" ht="24" customHeight="1" x14ac:dyDescent="0.35">
      <c r="A12" s="19" t="s">
        <v>51</v>
      </c>
      <c r="B12" s="9"/>
      <c r="C12" s="11"/>
      <c r="D12" s="11"/>
      <c r="E12" s="50">
        <f>SUM(E13:E16)</f>
        <v>0.3</v>
      </c>
      <c r="F12" s="14"/>
      <c r="G12" s="12"/>
    </row>
    <row r="13" spans="1:7" ht="38.25" customHeight="1" x14ac:dyDescent="0.35">
      <c r="A13" s="17" t="s">
        <v>13</v>
      </c>
      <c r="B13" s="16" t="s">
        <v>52</v>
      </c>
      <c r="C13" s="3">
        <v>4</v>
      </c>
      <c r="D13" s="29">
        <v>4</v>
      </c>
      <c r="E13" s="31">
        <v>0.12</v>
      </c>
      <c r="F13" s="30">
        <f>SUM(((D13/$C13)*$E13*100))</f>
        <v>12</v>
      </c>
      <c r="G13" s="21" t="s">
        <v>28</v>
      </c>
    </row>
    <row r="14" spans="1:7" ht="38.25" customHeight="1" x14ac:dyDescent="0.35">
      <c r="A14" s="17" t="s">
        <v>14</v>
      </c>
      <c r="B14" s="16" t="s">
        <v>53</v>
      </c>
      <c r="C14" s="3">
        <v>4</v>
      </c>
      <c r="D14" s="29">
        <v>4</v>
      </c>
      <c r="E14" s="31">
        <v>0.08</v>
      </c>
      <c r="F14" s="30">
        <f t="shared" ref="F14:F16" si="0">SUM(((D14/$C14)*$E14*100))</f>
        <v>8</v>
      </c>
      <c r="G14" s="21" t="s">
        <v>28</v>
      </c>
    </row>
    <row r="15" spans="1:7" ht="38.25" customHeight="1" x14ac:dyDescent="0.35">
      <c r="A15" s="17" t="s">
        <v>15</v>
      </c>
      <c r="B15" s="16" t="s">
        <v>54</v>
      </c>
      <c r="C15" s="3">
        <v>4</v>
      </c>
      <c r="D15" s="29">
        <v>4</v>
      </c>
      <c r="E15" s="31">
        <v>0.05</v>
      </c>
      <c r="F15" s="30">
        <f t="shared" si="0"/>
        <v>5</v>
      </c>
      <c r="G15" s="21" t="s">
        <v>28</v>
      </c>
    </row>
    <row r="16" spans="1:7" ht="38.25" customHeight="1" x14ac:dyDescent="0.35">
      <c r="A16" s="17" t="s">
        <v>16</v>
      </c>
      <c r="B16" s="16" t="s">
        <v>55</v>
      </c>
      <c r="C16" s="3">
        <v>4</v>
      </c>
      <c r="D16" s="29">
        <v>4</v>
      </c>
      <c r="E16" s="31">
        <v>0.05</v>
      </c>
      <c r="F16" s="30">
        <f t="shared" si="0"/>
        <v>5</v>
      </c>
      <c r="G16" s="21" t="s">
        <v>28</v>
      </c>
    </row>
    <row r="17" spans="1:7" ht="38.25" customHeight="1" x14ac:dyDescent="0.35">
      <c r="A17" s="13"/>
      <c r="B17" s="13"/>
      <c r="C17" s="13"/>
      <c r="D17" s="56" t="s">
        <v>5</v>
      </c>
      <c r="E17" s="57"/>
      <c r="F17" s="20">
        <f>ROUND(SUM(F13:F16)+(F11),2)</f>
        <v>100</v>
      </c>
      <c r="G17" s="10"/>
    </row>
    <row r="30" spans="1:7" x14ac:dyDescent="0.35">
      <c r="A30" s="4" t="s">
        <v>6</v>
      </c>
    </row>
    <row r="31" spans="1:7" ht="25" x14ac:dyDescent="0.35">
      <c r="A31" s="4" t="s">
        <v>7</v>
      </c>
    </row>
    <row r="33" spans="1:6" ht="15" customHeight="1" x14ac:dyDescent="0.35">
      <c r="A33" s="4">
        <v>0</v>
      </c>
      <c r="B33" s="1"/>
      <c r="C33" s="4"/>
      <c r="D33" s="4"/>
      <c r="E33" s="15"/>
      <c r="F33" s="4"/>
    </row>
    <row r="34" spans="1:6" ht="15" customHeight="1" x14ac:dyDescent="0.35">
      <c r="A34" s="4">
        <v>1</v>
      </c>
      <c r="B34" s="1"/>
      <c r="C34" s="4"/>
      <c r="D34" s="4"/>
      <c r="E34" s="15"/>
      <c r="F34" s="4"/>
    </row>
    <row r="35" spans="1:6" ht="15" customHeight="1" x14ac:dyDescent="0.35">
      <c r="A35" s="4">
        <v>2</v>
      </c>
      <c r="B35" s="1"/>
      <c r="C35" s="4"/>
      <c r="D35" s="4"/>
      <c r="E35" s="15"/>
      <c r="F35" s="4"/>
    </row>
    <row r="36" spans="1:6" ht="15" customHeight="1" x14ac:dyDescent="0.35">
      <c r="A36" s="4">
        <v>3</v>
      </c>
      <c r="B36" s="1"/>
      <c r="C36" s="4"/>
      <c r="D36" s="4"/>
      <c r="E36" s="15"/>
      <c r="F36" s="4"/>
    </row>
    <row r="37" spans="1:6" ht="15" customHeight="1" x14ac:dyDescent="0.35">
      <c r="A37" s="4">
        <v>4</v>
      </c>
      <c r="B37" s="1"/>
      <c r="C37" s="4"/>
      <c r="D37" s="4"/>
      <c r="E37" s="15"/>
      <c r="F37" s="4"/>
    </row>
    <row r="38" spans="1:6" x14ac:dyDescent="0.35">
      <c r="A38" s="1"/>
      <c r="B38" s="1"/>
      <c r="C38" s="4"/>
      <c r="D38" s="4"/>
      <c r="E38" s="15"/>
      <c r="F38" s="4"/>
    </row>
    <row r="39" spans="1:6" ht="15" customHeight="1" x14ac:dyDescent="0.35">
      <c r="A39" s="4" t="s">
        <v>8</v>
      </c>
      <c r="B39" s="1"/>
      <c r="C39" s="4"/>
      <c r="D39" s="4"/>
      <c r="E39" s="15"/>
      <c r="F39" s="4"/>
    </row>
    <row r="40" spans="1:6" ht="15" customHeight="1" x14ac:dyDescent="0.35">
      <c r="A40" s="4" t="s">
        <v>9</v>
      </c>
      <c r="B40" s="1"/>
      <c r="C40" s="4"/>
      <c r="D40" s="4"/>
      <c r="E40" s="15"/>
      <c r="F40" s="4"/>
    </row>
    <row r="42" spans="1:6" x14ac:dyDescent="0.35">
      <c r="A42" s="4">
        <v>0</v>
      </c>
    </row>
    <row r="43" spans="1:6" x14ac:dyDescent="0.35">
      <c r="A43" s="4">
        <v>1</v>
      </c>
    </row>
    <row r="44" spans="1:6" x14ac:dyDescent="0.35">
      <c r="A44" s="4">
        <v>2</v>
      </c>
    </row>
    <row r="45" spans="1:6" x14ac:dyDescent="0.35">
      <c r="A45" s="4">
        <v>3</v>
      </c>
    </row>
    <row r="46" spans="1:6" x14ac:dyDescent="0.35">
      <c r="A46" s="4">
        <v>4</v>
      </c>
    </row>
    <row r="47" spans="1:6" x14ac:dyDescent="0.35">
      <c r="A47" t="s">
        <v>17</v>
      </c>
    </row>
  </sheetData>
  <protectedRanges>
    <protectedRange sqref="D8:D9" name="Range1"/>
  </protectedRanges>
  <mergeCells count="3">
    <mergeCell ref="A2:B2"/>
    <mergeCell ref="A6:G6"/>
    <mergeCell ref="D17:E17"/>
  </mergeCells>
  <phoneticPr fontId="11" type="noConversion"/>
  <conditionalFormatting sqref="D9">
    <cfRule type="cellIs" dxfId="12" priority="3" operator="equal">
      <formula>"Fail"</formula>
    </cfRule>
    <cfRule type="cellIs" dxfId="11" priority="4" operator="equal">
      <formula>"Pass"</formula>
    </cfRule>
  </conditionalFormatting>
  <conditionalFormatting sqref="D8">
    <cfRule type="cellIs" dxfId="10" priority="1" operator="equal">
      <formula>"Fail"</formula>
    </cfRule>
    <cfRule type="cellIs" dxfId="9" priority="2" operator="equal">
      <formula>"Pass"</formula>
    </cfRule>
  </conditionalFormatting>
  <dataValidations count="2">
    <dataValidation type="list" allowBlank="1" showInputMessage="1" showErrorMessage="1" sqref="D8:D9" xr:uid="{6CBAFDAF-C303-4DF1-BB2B-D5431F00577A}">
      <formula1>$A$37:$A$38</formula1>
    </dataValidation>
    <dataValidation type="list" allowBlank="1" showInputMessage="1" showErrorMessage="1" sqref="D13:D16" xr:uid="{721FDEE6-72F7-44E5-9FC1-93EBDFF1B4EC}">
      <formula1>$A$31:$A$35</formula1>
    </dataValidation>
  </dataValidations>
  <pageMargins left="0.70866141732283472" right="0.51181102362204722" top="0.94488188976377963" bottom="0.74803149606299213" header="0.51181102362204722" footer="0.51181102362204722"/>
  <pageSetup paperSize="9" scale="61" fitToWidth="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FF00"/>
    <pageSetUpPr fitToPage="1"/>
  </sheetPr>
  <dimension ref="A1:G47"/>
  <sheetViews>
    <sheetView showGridLines="0" zoomScaleNormal="100" workbookViewId="0">
      <selection activeCell="B20" sqref="B20"/>
    </sheetView>
  </sheetViews>
  <sheetFormatPr defaultRowHeight="14.5" x14ac:dyDescent="0.35"/>
  <cols>
    <col min="1" max="1" width="14.54296875" customWidth="1"/>
    <col min="2" max="2" width="44.7265625" bestFit="1" customWidth="1"/>
    <col min="3" max="3" width="16.1796875" customWidth="1"/>
    <col min="4" max="4" width="14.1796875" customWidth="1"/>
    <col min="5" max="5" width="13.26953125" style="26" customWidth="1"/>
    <col min="6" max="6" width="12.7265625" customWidth="1"/>
    <col min="7" max="7" width="62.7265625" customWidth="1"/>
  </cols>
  <sheetData>
    <row r="1" spans="1:7" ht="15.5" x14ac:dyDescent="0.35">
      <c r="A1" s="27" t="s">
        <v>21</v>
      </c>
      <c r="B1" s="27"/>
      <c r="C1" s="2"/>
      <c r="D1" s="2"/>
      <c r="E1" s="32"/>
      <c r="F1" s="2"/>
      <c r="G1" s="2"/>
    </row>
    <row r="2" spans="1:7" ht="15" customHeight="1" x14ac:dyDescent="0.35">
      <c r="A2" s="55" t="s">
        <v>20</v>
      </c>
      <c r="B2" s="55"/>
      <c r="C2" s="2"/>
      <c r="D2" s="2"/>
      <c r="E2" s="32"/>
      <c r="F2" s="2"/>
      <c r="G2" s="2"/>
    </row>
    <row r="3" spans="1:7" ht="15" thickBot="1" x14ac:dyDescent="0.4">
      <c r="A3" s="2"/>
      <c r="B3" s="2"/>
      <c r="C3" s="2"/>
      <c r="D3" s="2"/>
      <c r="E3" s="32"/>
      <c r="F3" s="2"/>
      <c r="G3" s="2"/>
    </row>
    <row r="4" spans="1:7" ht="15" thickBot="1" x14ac:dyDescent="0.4">
      <c r="A4" s="28" t="s">
        <v>42</v>
      </c>
      <c r="B4" s="46" t="s">
        <v>49</v>
      </c>
      <c r="C4" s="2"/>
      <c r="D4" s="2"/>
      <c r="E4" s="32"/>
      <c r="F4" s="2"/>
      <c r="G4" s="2"/>
    </row>
    <row r="5" spans="1:7" x14ac:dyDescent="0.35">
      <c r="A5" s="2"/>
      <c r="B5" s="2"/>
      <c r="C5" s="2"/>
      <c r="D5" s="2"/>
      <c r="E5" s="32"/>
      <c r="F5" s="2"/>
      <c r="G5" s="2"/>
    </row>
    <row r="6" spans="1:7" x14ac:dyDescent="0.35">
      <c r="A6" s="53" t="s">
        <v>22</v>
      </c>
      <c r="B6" s="54"/>
      <c r="C6" s="54"/>
      <c r="D6" s="54"/>
      <c r="E6" s="54"/>
      <c r="F6" s="54"/>
      <c r="G6" s="54"/>
    </row>
    <row r="7" spans="1:7" ht="39" x14ac:dyDescent="0.35">
      <c r="A7" s="5" t="s">
        <v>24</v>
      </c>
      <c r="B7" s="5" t="s">
        <v>10</v>
      </c>
      <c r="C7" s="7" t="s">
        <v>3</v>
      </c>
      <c r="D7" s="6" t="s">
        <v>1</v>
      </c>
      <c r="E7" s="6" t="s">
        <v>12</v>
      </c>
      <c r="F7" s="7" t="s">
        <v>4</v>
      </c>
      <c r="G7" s="5" t="s">
        <v>43</v>
      </c>
    </row>
    <row r="8" spans="1:7" ht="38.25" customHeight="1" x14ac:dyDescent="0.35">
      <c r="A8" s="16" t="s">
        <v>26</v>
      </c>
      <c r="B8" s="16" t="s">
        <v>23</v>
      </c>
      <c r="C8" s="3" t="s">
        <v>2</v>
      </c>
      <c r="D8" s="17" t="s">
        <v>8</v>
      </c>
      <c r="E8" s="8"/>
      <c r="F8" s="8"/>
      <c r="G8" s="18"/>
    </row>
    <row r="9" spans="1:7" ht="38.25" customHeight="1" x14ac:dyDescent="0.35">
      <c r="A9" s="16" t="s">
        <v>27</v>
      </c>
      <c r="B9" s="16" t="s">
        <v>25</v>
      </c>
      <c r="C9" s="3" t="s">
        <v>2</v>
      </c>
      <c r="D9" s="17" t="s">
        <v>8</v>
      </c>
      <c r="E9" s="8"/>
      <c r="F9" s="8"/>
      <c r="G9" s="18"/>
    </row>
    <row r="10" spans="1:7" ht="24" customHeight="1" x14ac:dyDescent="0.35">
      <c r="A10" s="19" t="s">
        <v>50</v>
      </c>
      <c r="B10" s="9"/>
      <c r="C10" s="11"/>
      <c r="D10" s="11"/>
      <c r="E10" s="51">
        <v>0.7</v>
      </c>
      <c r="F10" s="11"/>
      <c r="G10" s="12"/>
    </row>
    <row r="11" spans="1:7" ht="38.25" customHeight="1" x14ac:dyDescent="0.35">
      <c r="A11" s="16" t="s">
        <v>11</v>
      </c>
      <c r="B11" s="16" t="s">
        <v>44</v>
      </c>
      <c r="C11" s="3">
        <v>70</v>
      </c>
      <c r="D11" s="3">
        <v>40</v>
      </c>
      <c r="E11" s="8"/>
      <c r="F11" s="49">
        <f>'Price Evaluation Summary'!B15</f>
        <v>70</v>
      </c>
      <c r="G11" s="18"/>
    </row>
    <row r="12" spans="1:7" ht="24" customHeight="1" x14ac:dyDescent="0.35">
      <c r="A12" s="19" t="s">
        <v>51</v>
      </c>
      <c r="B12" s="9"/>
      <c r="C12" s="11"/>
      <c r="D12" s="11"/>
      <c r="E12" s="50">
        <f>SUM(E13:E16)</f>
        <v>0.3</v>
      </c>
      <c r="F12" s="14"/>
      <c r="G12" s="12"/>
    </row>
    <row r="13" spans="1:7" ht="38.25" customHeight="1" x14ac:dyDescent="0.35">
      <c r="A13" s="17" t="s">
        <v>13</v>
      </c>
      <c r="B13" s="16" t="s">
        <v>52</v>
      </c>
      <c r="C13" s="3">
        <v>4</v>
      </c>
      <c r="D13" s="29">
        <v>4</v>
      </c>
      <c r="E13" s="31">
        <v>0.12</v>
      </c>
      <c r="F13" s="30">
        <f>SUM(((D13/$C13)*$E13*100))</f>
        <v>12</v>
      </c>
      <c r="G13" s="21" t="s">
        <v>28</v>
      </c>
    </row>
    <row r="14" spans="1:7" ht="38.25" customHeight="1" x14ac:dyDescent="0.35">
      <c r="A14" s="17" t="s">
        <v>14</v>
      </c>
      <c r="B14" s="16" t="s">
        <v>53</v>
      </c>
      <c r="C14" s="3">
        <v>4</v>
      </c>
      <c r="D14" s="29">
        <v>4</v>
      </c>
      <c r="E14" s="31">
        <v>0.08</v>
      </c>
      <c r="F14" s="30">
        <f t="shared" ref="F14:F16" si="0">SUM(((D14/$C14)*$E14*100))</f>
        <v>8</v>
      </c>
      <c r="G14" s="21" t="s">
        <v>28</v>
      </c>
    </row>
    <row r="15" spans="1:7" ht="38.25" customHeight="1" x14ac:dyDescent="0.35">
      <c r="A15" s="17" t="s">
        <v>15</v>
      </c>
      <c r="B15" s="16" t="s">
        <v>54</v>
      </c>
      <c r="C15" s="3">
        <v>4</v>
      </c>
      <c r="D15" s="29">
        <v>4</v>
      </c>
      <c r="E15" s="31">
        <v>0.05</v>
      </c>
      <c r="F15" s="30">
        <f t="shared" si="0"/>
        <v>5</v>
      </c>
      <c r="G15" s="21" t="s">
        <v>28</v>
      </c>
    </row>
    <row r="16" spans="1:7" ht="38.25" customHeight="1" x14ac:dyDescent="0.35">
      <c r="A16" s="17" t="s">
        <v>16</v>
      </c>
      <c r="B16" s="16" t="s">
        <v>55</v>
      </c>
      <c r="C16" s="3">
        <v>4</v>
      </c>
      <c r="D16" s="29">
        <v>4</v>
      </c>
      <c r="E16" s="31">
        <v>0.05</v>
      </c>
      <c r="F16" s="30">
        <f t="shared" si="0"/>
        <v>5</v>
      </c>
      <c r="G16" s="21" t="s">
        <v>28</v>
      </c>
    </row>
    <row r="17" spans="1:7" ht="38.25" customHeight="1" x14ac:dyDescent="0.35">
      <c r="A17" s="13"/>
      <c r="B17" s="13"/>
      <c r="C17" s="13"/>
      <c r="D17" s="56" t="s">
        <v>5</v>
      </c>
      <c r="E17" s="57"/>
      <c r="F17" s="20">
        <f>ROUND(SUM(F13:F16)+(F11),2)</f>
        <v>100</v>
      </c>
      <c r="G17" s="10"/>
    </row>
    <row r="30" spans="1:7" x14ac:dyDescent="0.35">
      <c r="A30" s="4" t="s">
        <v>6</v>
      </c>
    </row>
    <row r="31" spans="1:7" ht="25" x14ac:dyDescent="0.35">
      <c r="A31" s="4" t="s">
        <v>7</v>
      </c>
    </row>
    <row r="33" spans="1:6" ht="15" customHeight="1" x14ac:dyDescent="0.35">
      <c r="A33" s="4">
        <v>0</v>
      </c>
      <c r="B33" s="1"/>
      <c r="C33" s="4"/>
      <c r="D33" s="4"/>
      <c r="E33" s="15"/>
      <c r="F33" s="4"/>
    </row>
    <row r="34" spans="1:6" ht="15" customHeight="1" x14ac:dyDescent="0.35">
      <c r="A34" s="4">
        <v>1</v>
      </c>
      <c r="B34" s="1"/>
      <c r="C34" s="4"/>
      <c r="D34" s="4"/>
      <c r="E34" s="15"/>
      <c r="F34" s="4"/>
    </row>
    <row r="35" spans="1:6" ht="15" customHeight="1" x14ac:dyDescent="0.35">
      <c r="A35" s="4">
        <v>2</v>
      </c>
      <c r="B35" s="1"/>
      <c r="C35" s="4"/>
      <c r="D35" s="4"/>
      <c r="E35" s="15"/>
      <c r="F35" s="4"/>
    </row>
    <row r="36" spans="1:6" ht="15" customHeight="1" x14ac:dyDescent="0.35">
      <c r="A36" s="4">
        <v>3</v>
      </c>
      <c r="B36" s="1"/>
      <c r="C36" s="4"/>
      <c r="D36" s="4"/>
      <c r="E36" s="15"/>
      <c r="F36" s="4"/>
    </row>
    <row r="37" spans="1:6" ht="15" customHeight="1" x14ac:dyDescent="0.35">
      <c r="A37" s="4">
        <v>4</v>
      </c>
      <c r="B37" s="1"/>
      <c r="C37" s="4"/>
      <c r="D37" s="4"/>
      <c r="E37" s="15"/>
      <c r="F37" s="4"/>
    </row>
    <row r="38" spans="1:6" x14ac:dyDescent="0.35">
      <c r="A38" s="1"/>
      <c r="B38" s="1"/>
      <c r="C38" s="4"/>
      <c r="D38" s="4"/>
      <c r="E38" s="15"/>
      <c r="F38" s="4"/>
    </row>
    <row r="39" spans="1:6" ht="15" customHeight="1" x14ac:dyDescent="0.35">
      <c r="A39" s="4" t="s">
        <v>8</v>
      </c>
      <c r="B39" s="1"/>
      <c r="C39" s="4"/>
      <c r="D39" s="4"/>
      <c r="E39" s="15"/>
      <c r="F39" s="4"/>
    </row>
    <row r="40" spans="1:6" ht="15" customHeight="1" x14ac:dyDescent="0.35">
      <c r="A40" s="4" t="s">
        <v>9</v>
      </c>
      <c r="B40" s="1"/>
      <c r="C40" s="4"/>
      <c r="D40" s="4"/>
      <c r="E40" s="15"/>
      <c r="F40" s="4"/>
    </row>
    <row r="42" spans="1:6" x14ac:dyDescent="0.35">
      <c r="A42" s="4">
        <v>0</v>
      </c>
    </row>
    <row r="43" spans="1:6" x14ac:dyDescent="0.35">
      <c r="A43" s="4">
        <v>1</v>
      </c>
    </row>
    <row r="44" spans="1:6" x14ac:dyDescent="0.35">
      <c r="A44" s="4">
        <v>2</v>
      </c>
    </row>
    <row r="45" spans="1:6" x14ac:dyDescent="0.35">
      <c r="A45" s="4">
        <v>3</v>
      </c>
    </row>
    <row r="46" spans="1:6" x14ac:dyDescent="0.35">
      <c r="A46" s="4">
        <v>4</v>
      </c>
    </row>
    <row r="47" spans="1:6" x14ac:dyDescent="0.35">
      <c r="A47" t="s">
        <v>17</v>
      </c>
    </row>
  </sheetData>
  <protectedRanges>
    <protectedRange sqref="D8:D9" name="Range1"/>
  </protectedRanges>
  <mergeCells count="3">
    <mergeCell ref="A2:B2"/>
    <mergeCell ref="A6:G6"/>
    <mergeCell ref="D17:E17"/>
  </mergeCells>
  <phoneticPr fontId="11" type="noConversion"/>
  <conditionalFormatting sqref="D9">
    <cfRule type="cellIs" dxfId="8" priority="3" operator="equal">
      <formula>"Fail"</formula>
    </cfRule>
    <cfRule type="cellIs" dxfId="7" priority="4" operator="equal">
      <formula>"Pass"</formula>
    </cfRule>
  </conditionalFormatting>
  <conditionalFormatting sqref="D8">
    <cfRule type="cellIs" dxfId="6" priority="1" operator="equal">
      <formula>"Fail"</formula>
    </cfRule>
    <cfRule type="cellIs" dxfId="5" priority="2" operator="equal">
      <formula>"Pass"</formula>
    </cfRule>
  </conditionalFormatting>
  <dataValidations count="2">
    <dataValidation type="list" allowBlank="1" showInputMessage="1" showErrorMessage="1" sqref="D13:D16" xr:uid="{60C9BF54-29C4-4973-B1E4-C7D11AFF3539}">
      <formula1>$A$31:$A$35</formula1>
    </dataValidation>
    <dataValidation type="list" allowBlank="1" showInputMessage="1" showErrorMessage="1" sqref="D8:D9" xr:uid="{4FB5FAFB-5B32-41ED-B177-94D11817523C}">
      <formula1>$A$37:$A$38</formula1>
    </dataValidation>
  </dataValidations>
  <pageMargins left="0.70866141732283472" right="0.51181102362204722" top="0.94488188976377963" bottom="0.74803149606299213" header="0.51181102362204722" footer="0.51181102362204722"/>
  <pageSetup paperSize="9" scale="61" fitToWidth="2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FF00"/>
    <pageSetUpPr fitToPage="1"/>
  </sheetPr>
  <dimension ref="A1:G47"/>
  <sheetViews>
    <sheetView showGridLines="0" topLeftCell="A6" zoomScaleNormal="100" workbookViewId="0">
      <selection activeCell="D20" sqref="D20"/>
    </sheetView>
  </sheetViews>
  <sheetFormatPr defaultRowHeight="14.5" x14ac:dyDescent="0.35"/>
  <cols>
    <col min="1" max="1" width="14.54296875" customWidth="1"/>
    <col min="2" max="2" width="44.7265625" bestFit="1" customWidth="1"/>
    <col min="3" max="3" width="16.1796875" customWidth="1"/>
    <col min="4" max="4" width="14.1796875" customWidth="1"/>
    <col min="5" max="5" width="13.26953125" style="26" customWidth="1"/>
    <col min="6" max="6" width="12.7265625" customWidth="1"/>
    <col min="7" max="7" width="62.7265625" customWidth="1"/>
  </cols>
  <sheetData>
    <row r="1" spans="1:7" ht="15.5" x14ac:dyDescent="0.35">
      <c r="A1" s="27" t="s">
        <v>21</v>
      </c>
      <c r="B1" s="27"/>
      <c r="C1" s="2"/>
      <c r="D1" s="2"/>
      <c r="E1" s="32"/>
      <c r="F1" s="2"/>
      <c r="G1" s="2"/>
    </row>
    <row r="2" spans="1:7" ht="15" customHeight="1" x14ac:dyDescent="0.35">
      <c r="A2" s="55" t="s">
        <v>20</v>
      </c>
      <c r="B2" s="55"/>
      <c r="C2" s="2"/>
      <c r="D2" s="2"/>
      <c r="E2" s="32"/>
      <c r="F2" s="2"/>
      <c r="G2" s="2"/>
    </row>
    <row r="3" spans="1:7" ht="15" thickBot="1" x14ac:dyDescent="0.4">
      <c r="A3" s="2"/>
      <c r="B3" s="2"/>
      <c r="C3" s="2"/>
      <c r="D3" s="2"/>
      <c r="E3" s="32"/>
      <c r="F3" s="2"/>
      <c r="G3" s="2"/>
    </row>
    <row r="4" spans="1:7" ht="15" thickBot="1" x14ac:dyDescent="0.4">
      <c r="A4" s="28" t="s">
        <v>42</v>
      </c>
      <c r="B4" s="46" t="s">
        <v>48</v>
      </c>
      <c r="C4" s="2"/>
      <c r="D4" s="2"/>
      <c r="E4" s="32"/>
      <c r="F4" s="2"/>
      <c r="G4" s="2"/>
    </row>
    <row r="5" spans="1:7" x14ac:dyDescent="0.35">
      <c r="A5" s="2"/>
      <c r="B5" s="2"/>
      <c r="C5" s="2"/>
      <c r="D5" s="2"/>
      <c r="E5" s="32"/>
      <c r="F5" s="2"/>
      <c r="G5" s="2"/>
    </row>
    <row r="6" spans="1:7" x14ac:dyDescent="0.35">
      <c r="A6" s="53" t="s">
        <v>22</v>
      </c>
      <c r="B6" s="54"/>
      <c r="C6" s="54"/>
      <c r="D6" s="54"/>
      <c r="E6" s="54"/>
      <c r="F6" s="54"/>
      <c r="G6" s="54"/>
    </row>
    <row r="7" spans="1:7" ht="39" x14ac:dyDescent="0.35">
      <c r="A7" s="5" t="s">
        <v>24</v>
      </c>
      <c r="B7" s="5" t="s">
        <v>10</v>
      </c>
      <c r="C7" s="7" t="s">
        <v>3</v>
      </c>
      <c r="D7" s="6" t="s">
        <v>1</v>
      </c>
      <c r="E7" s="6" t="s">
        <v>12</v>
      </c>
      <c r="F7" s="7" t="s">
        <v>4</v>
      </c>
      <c r="G7" s="5" t="s">
        <v>43</v>
      </c>
    </row>
    <row r="8" spans="1:7" ht="38.25" customHeight="1" x14ac:dyDescent="0.35">
      <c r="A8" s="16" t="s">
        <v>26</v>
      </c>
      <c r="B8" s="16" t="s">
        <v>23</v>
      </c>
      <c r="C8" s="3" t="s">
        <v>2</v>
      </c>
      <c r="D8" s="17" t="s">
        <v>8</v>
      </c>
      <c r="E8" s="8"/>
      <c r="F8" s="8"/>
      <c r="G8" s="18"/>
    </row>
    <row r="9" spans="1:7" ht="38.25" customHeight="1" x14ac:dyDescent="0.35">
      <c r="A9" s="16" t="s">
        <v>27</v>
      </c>
      <c r="B9" s="16" t="s">
        <v>25</v>
      </c>
      <c r="C9" s="3" t="s">
        <v>2</v>
      </c>
      <c r="D9" s="17" t="s">
        <v>8</v>
      </c>
      <c r="E9" s="8"/>
      <c r="F9" s="8"/>
      <c r="G9" s="18"/>
    </row>
    <row r="10" spans="1:7" ht="24" customHeight="1" x14ac:dyDescent="0.35">
      <c r="A10" s="19" t="s">
        <v>50</v>
      </c>
      <c r="B10" s="9"/>
      <c r="C10" s="11"/>
      <c r="D10" s="11"/>
      <c r="E10" s="51">
        <v>0.7</v>
      </c>
      <c r="F10" s="11"/>
      <c r="G10" s="12"/>
    </row>
    <row r="11" spans="1:7" ht="38.25" customHeight="1" x14ac:dyDescent="0.35">
      <c r="A11" s="16" t="s">
        <v>11</v>
      </c>
      <c r="B11" s="16" t="s">
        <v>44</v>
      </c>
      <c r="C11" s="3">
        <v>70</v>
      </c>
      <c r="D11" s="3">
        <v>40</v>
      </c>
      <c r="E11" s="8"/>
      <c r="F11" s="49">
        <f>'Price Evaluation Summary'!B15</f>
        <v>70</v>
      </c>
      <c r="G11" s="18"/>
    </row>
    <row r="12" spans="1:7" ht="24" customHeight="1" x14ac:dyDescent="0.35">
      <c r="A12" s="19" t="s">
        <v>51</v>
      </c>
      <c r="B12" s="9"/>
      <c r="C12" s="11"/>
      <c r="D12" s="11"/>
      <c r="E12" s="50">
        <f>SUM(E13:E16)</f>
        <v>0.3</v>
      </c>
      <c r="F12" s="14"/>
      <c r="G12" s="12"/>
    </row>
    <row r="13" spans="1:7" ht="38.25" customHeight="1" x14ac:dyDescent="0.35">
      <c r="A13" s="17" t="s">
        <v>13</v>
      </c>
      <c r="B13" s="16" t="s">
        <v>52</v>
      </c>
      <c r="C13" s="3">
        <v>4</v>
      </c>
      <c r="D13" s="29">
        <v>4</v>
      </c>
      <c r="E13" s="31">
        <v>0.12</v>
      </c>
      <c r="F13" s="30">
        <f>SUM(((D13/$C13)*$E13*100))</f>
        <v>12</v>
      </c>
      <c r="G13" s="21" t="s">
        <v>28</v>
      </c>
    </row>
    <row r="14" spans="1:7" ht="38.25" customHeight="1" x14ac:dyDescent="0.35">
      <c r="A14" s="17" t="s">
        <v>14</v>
      </c>
      <c r="B14" s="16" t="s">
        <v>53</v>
      </c>
      <c r="C14" s="3">
        <v>4</v>
      </c>
      <c r="D14" s="29">
        <v>4</v>
      </c>
      <c r="E14" s="31">
        <v>0.08</v>
      </c>
      <c r="F14" s="30">
        <f t="shared" ref="F14:F16" si="0">SUM(((D14/$C14)*$E14*100))</f>
        <v>8</v>
      </c>
      <c r="G14" s="21" t="s">
        <v>28</v>
      </c>
    </row>
    <row r="15" spans="1:7" ht="38.25" customHeight="1" x14ac:dyDescent="0.35">
      <c r="A15" s="17" t="s">
        <v>15</v>
      </c>
      <c r="B15" s="16" t="s">
        <v>54</v>
      </c>
      <c r="C15" s="3">
        <v>4</v>
      </c>
      <c r="D15" s="29">
        <v>4</v>
      </c>
      <c r="E15" s="31">
        <v>0.05</v>
      </c>
      <c r="F15" s="30">
        <f t="shared" si="0"/>
        <v>5</v>
      </c>
      <c r="G15" s="21" t="s">
        <v>28</v>
      </c>
    </row>
    <row r="16" spans="1:7" ht="38.25" customHeight="1" x14ac:dyDescent="0.35">
      <c r="A16" s="17" t="s">
        <v>16</v>
      </c>
      <c r="B16" s="16" t="s">
        <v>55</v>
      </c>
      <c r="C16" s="3">
        <v>4</v>
      </c>
      <c r="D16" s="29">
        <v>4</v>
      </c>
      <c r="E16" s="31">
        <v>0.05</v>
      </c>
      <c r="F16" s="30">
        <f t="shared" si="0"/>
        <v>5</v>
      </c>
      <c r="G16" s="21" t="s">
        <v>28</v>
      </c>
    </row>
    <row r="17" spans="1:7" ht="38.25" customHeight="1" x14ac:dyDescent="0.35">
      <c r="A17" s="13"/>
      <c r="B17" s="13"/>
      <c r="C17" s="13"/>
      <c r="D17" s="56" t="s">
        <v>5</v>
      </c>
      <c r="E17" s="57"/>
      <c r="F17" s="20">
        <f>ROUND(SUM(F13:F16)+(F11),2)</f>
        <v>100</v>
      </c>
      <c r="G17" s="10"/>
    </row>
    <row r="30" spans="1:7" x14ac:dyDescent="0.35">
      <c r="A30" s="4" t="s">
        <v>6</v>
      </c>
    </row>
    <row r="31" spans="1:7" ht="25" x14ac:dyDescent="0.35">
      <c r="A31" s="4" t="s">
        <v>7</v>
      </c>
    </row>
    <row r="33" spans="1:6" ht="15" customHeight="1" x14ac:dyDescent="0.35">
      <c r="A33" s="4">
        <v>0</v>
      </c>
      <c r="B33" s="1"/>
      <c r="C33" s="4"/>
      <c r="D33" s="4"/>
      <c r="E33" s="15"/>
      <c r="F33" s="4"/>
    </row>
    <row r="34" spans="1:6" ht="15" customHeight="1" x14ac:dyDescent="0.35">
      <c r="A34" s="4">
        <v>1</v>
      </c>
      <c r="B34" s="1"/>
      <c r="C34" s="4"/>
      <c r="D34" s="4"/>
      <c r="E34" s="15"/>
      <c r="F34" s="4"/>
    </row>
    <row r="35" spans="1:6" ht="15" customHeight="1" x14ac:dyDescent="0.35">
      <c r="A35" s="4">
        <v>2</v>
      </c>
      <c r="B35" s="1"/>
      <c r="C35" s="4"/>
      <c r="D35" s="4"/>
      <c r="E35" s="15"/>
      <c r="F35" s="4"/>
    </row>
    <row r="36" spans="1:6" ht="15" customHeight="1" x14ac:dyDescent="0.35">
      <c r="A36" s="4">
        <v>3</v>
      </c>
      <c r="B36" s="1"/>
      <c r="C36" s="4"/>
      <c r="D36" s="4"/>
      <c r="E36" s="15"/>
      <c r="F36" s="4"/>
    </row>
    <row r="37" spans="1:6" ht="15" customHeight="1" x14ac:dyDescent="0.35">
      <c r="A37" s="4">
        <v>4</v>
      </c>
      <c r="B37" s="1"/>
      <c r="C37" s="4"/>
      <c r="D37" s="4"/>
      <c r="E37" s="15"/>
      <c r="F37" s="4"/>
    </row>
    <row r="38" spans="1:6" x14ac:dyDescent="0.35">
      <c r="A38" s="1"/>
      <c r="B38" s="1"/>
      <c r="C38" s="4"/>
      <c r="D38" s="4"/>
      <c r="E38" s="15"/>
      <c r="F38" s="4"/>
    </row>
    <row r="39" spans="1:6" ht="15" customHeight="1" x14ac:dyDescent="0.35">
      <c r="A39" s="4" t="s">
        <v>8</v>
      </c>
      <c r="B39" s="1"/>
      <c r="C39" s="4"/>
      <c r="D39" s="4"/>
      <c r="E39" s="15"/>
      <c r="F39" s="4"/>
    </row>
    <row r="40" spans="1:6" ht="15" customHeight="1" x14ac:dyDescent="0.35">
      <c r="A40" s="4" t="s">
        <v>9</v>
      </c>
      <c r="B40" s="1"/>
      <c r="C40" s="4"/>
      <c r="D40" s="4"/>
      <c r="E40" s="15"/>
      <c r="F40" s="4"/>
    </row>
    <row r="42" spans="1:6" x14ac:dyDescent="0.35">
      <c r="A42" s="4">
        <v>0</v>
      </c>
    </row>
    <row r="43" spans="1:6" x14ac:dyDescent="0.35">
      <c r="A43" s="4">
        <v>1</v>
      </c>
    </row>
    <row r="44" spans="1:6" x14ac:dyDescent="0.35">
      <c r="A44" s="4">
        <v>2</v>
      </c>
    </row>
    <row r="45" spans="1:6" x14ac:dyDescent="0.35">
      <c r="A45" s="4">
        <v>3</v>
      </c>
    </row>
    <row r="46" spans="1:6" x14ac:dyDescent="0.35">
      <c r="A46" s="4">
        <v>4</v>
      </c>
    </row>
    <row r="47" spans="1:6" x14ac:dyDescent="0.35">
      <c r="A47" t="s">
        <v>17</v>
      </c>
    </row>
  </sheetData>
  <protectedRanges>
    <protectedRange sqref="D8:D9" name="Range1"/>
  </protectedRanges>
  <mergeCells count="3">
    <mergeCell ref="A2:B2"/>
    <mergeCell ref="A6:G6"/>
    <mergeCell ref="D17:E17"/>
  </mergeCells>
  <phoneticPr fontId="11" type="noConversion"/>
  <conditionalFormatting sqref="D9">
    <cfRule type="cellIs" dxfId="4" priority="3" operator="equal">
      <formula>"Fail"</formula>
    </cfRule>
    <cfRule type="cellIs" dxfId="3" priority="4" operator="equal">
      <formula>"Pass"</formula>
    </cfRule>
  </conditionalFormatting>
  <conditionalFormatting sqref="D8">
    <cfRule type="cellIs" dxfId="2" priority="1" operator="equal">
      <formula>"Fail"</formula>
    </cfRule>
    <cfRule type="cellIs" dxfId="1" priority="2" operator="equal">
      <formula>"Pass"</formula>
    </cfRule>
  </conditionalFormatting>
  <dataValidations count="2">
    <dataValidation type="list" allowBlank="1" showInputMessage="1" showErrorMessage="1" sqref="D8:D9" xr:uid="{B9040DFD-E8FF-4207-A770-393E2B672487}">
      <formula1>$A$37:$A$38</formula1>
    </dataValidation>
    <dataValidation type="list" allowBlank="1" showInputMessage="1" showErrorMessage="1" sqref="D13:D16" xr:uid="{5636D19D-61B8-419E-A91E-43E7DD2F923B}">
      <formula1>$A$31:$A$35</formula1>
    </dataValidation>
  </dataValidations>
  <pageMargins left="0.70866141732283472" right="0.51181102362204722" top="0.94488188976377963" bottom="0.74803149606299213" header="0.51181102362204722" footer="0.11811023622047245"/>
  <pageSetup paperSize="9" scale="61" fitToWidth="2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90D528-022B-4C31-A847-4FD4EEC3398E}">
  <dimension ref="A1:F22"/>
  <sheetViews>
    <sheetView showGridLines="0" workbookViewId="0">
      <selection activeCell="B15" sqref="B15"/>
    </sheetView>
  </sheetViews>
  <sheetFormatPr defaultColWidth="9.1796875" defaultRowHeight="14.5" x14ac:dyDescent="0.35"/>
  <cols>
    <col min="1" max="1" width="31.26953125" style="35" bestFit="1" customWidth="1"/>
    <col min="2" max="6" width="15.7265625" style="35" customWidth="1"/>
    <col min="7" max="16384" width="9.1796875" style="35"/>
  </cols>
  <sheetData>
    <row r="1" spans="1:6" x14ac:dyDescent="0.35">
      <c r="A1" s="45" t="str">
        <f>'Bidder 1'!A1</f>
        <v>[Insert Title]</v>
      </c>
      <c r="B1" s="45"/>
      <c r="C1" s="45"/>
      <c r="D1" s="34"/>
      <c r="E1" s="34"/>
      <c r="F1" s="34"/>
    </row>
    <row r="2" spans="1:6" x14ac:dyDescent="0.35">
      <c r="A2" s="58" t="s">
        <v>20</v>
      </c>
      <c r="B2" s="58"/>
      <c r="C2" s="58"/>
      <c r="D2" s="34"/>
      <c r="E2" s="34"/>
      <c r="F2" s="34"/>
    </row>
    <row r="3" spans="1:6" x14ac:dyDescent="0.35">
      <c r="A3" s="34"/>
      <c r="B3" s="34"/>
      <c r="C3" s="34"/>
      <c r="D3" s="34"/>
      <c r="E3" s="34"/>
      <c r="F3" s="34"/>
    </row>
    <row r="4" spans="1:6" x14ac:dyDescent="0.35">
      <c r="A4" s="36" t="s">
        <v>35</v>
      </c>
      <c r="B4" s="34"/>
      <c r="C4" s="34"/>
      <c r="D4" s="34"/>
      <c r="E4" s="34"/>
      <c r="F4" s="34"/>
    </row>
    <row r="5" spans="1:6" x14ac:dyDescent="0.35">
      <c r="A5" s="36"/>
      <c r="B5" s="34"/>
      <c r="C5" s="34"/>
      <c r="D5" s="34"/>
      <c r="E5" s="34"/>
      <c r="F5" s="34"/>
    </row>
    <row r="6" spans="1:6" x14ac:dyDescent="0.35">
      <c r="A6" s="37" t="s">
        <v>44</v>
      </c>
      <c r="B6" s="34"/>
      <c r="C6" s="34"/>
      <c r="D6" s="34"/>
      <c r="E6" s="34"/>
      <c r="F6" s="34"/>
    </row>
    <row r="7" spans="1:6" x14ac:dyDescent="0.35">
      <c r="A7" s="37"/>
      <c r="B7" s="34"/>
      <c r="C7" s="34"/>
      <c r="D7" s="34"/>
      <c r="E7" s="34"/>
      <c r="F7" s="34"/>
    </row>
    <row r="8" spans="1:6" ht="19.5" customHeight="1" x14ac:dyDescent="0.35">
      <c r="A8" s="34"/>
      <c r="B8" s="59" t="s">
        <v>45</v>
      </c>
      <c r="C8" s="59"/>
      <c r="D8" s="59"/>
      <c r="E8" s="59"/>
      <c r="F8" s="59"/>
    </row>
    <row r="9" spans="1:6" x14ac:dyDescent="0.35">
      <c r="A9" s="38"/>
      <c r="B9" s="39" t="str">
        <f>'Bidder 1'!B4</f>
        <v>BIDDER 1</v>
      </c>
      <c r="C9" s="39" t="str">
        <f>'Bidder 2'!B4</f>
        <v>BIDDER 2</v>
      </c>
      <c r="D9" s="39" t="str">
        <f>'Bidder 3'!B4</f>
        <v>BIDDER 3</v>
      </c>
      <c r="E9" s="39" t="str">
        <f>'Bidder 4'!B4</f>
        <v>BIDDER 4</v>
      </c>
      <c r="F9" s="39" t="str">
        <f>'Bidder 5'!B4</f>
        <v>BIDDER 5</v>
      </c>
    </row>
    <row r="10" spans="1:6" ht="19.5" customHeight="1" x14ac:dyDescent="0.35">
      <c r="A10" s="52" t="s">
        <v>36</v>
      </c>
      <c r="B10" s="40">
        <v>80000</v>
      </c>
      <c r="C10" s="40">
        <v>85000</v>
      </c>
      <c r="D10" s="40">
        <v>90000</v>
      </c>
      <c r="E10" s="40">
        <v>95000</v>
      </c>
      <c r="F10" s="40">
        <v>100000</v>
      </c>
    </row>
    <row r="11" spans="1:6" ht="19.5" customHeight="1" x14ac:dyDescent="0.35">
      <c r="A11" s="52" t="s">
        <v>37</v>
      </c>
      <c r="B11" s="60">
        <f>AVERAGE(B10:F10)</f>
        <v>90000</v>
      </c>
      <c r="C11" s="60"/>
      <c r="D11" s="60"/>
      <c r="E11" s="60"/>
      <c r="F11" s="60"/>
    </row>
    <row r="12" spans="1:6" x14ac:dyDescent="0.35">
      <c r="A12" s="52" t="s">
        <v>38</v>
      </c>
      <c r="B12" s="61">
        <f>MIN(B10:F10)</f>
        <v>80000</v>
      </c>
      <c r="C12" s="61"/>
      <c r="D12" s="61"/>
      <c r="E12" s="61"/>
      <c r="F12" s="61"/>
    </row>
    <row r="13" spans="1:6" x14ac:dyDescent="0.35">
      <c r="A13" s="52" t="s">
        <v>39</v>
      </c>
      <c r="B13" s="60">
        <f>MAX(B10:F10)</f>
        <v>100000</v>
      </c>
      <c r="C13" s="60"/>
      <c r="D13" s="60"/>
      <c r="E13" s="60"/>
      <c r="F13" s="60"/>
    </row>
    <row r="14" spans="1:6" x14ac:dyDescent="0.35">
      <c r="A14" s="52" t="s">
        <v>40</v>
      </c>
      <c r="B14" s="47">
        <f t="shared" ref="B14:F14" si="0">IF(B10&lt;$B12,(-1*($B12-B10)/$B12),(B10-$B12)/$B12)</f>
        <v>0</v>
      </c>
      <c r="C14" s="47">
        <f t="shared" si="0"/>
        <v>6.25E-2</v>
      </c>
      <c r="D14" s="47">
        <f t="shared" si="0"/>
        <v>0.125</v>
      </c>
      <c r="E14" s="47">
        <f t="shared" si="0"/>
        <v>0.1875</v>
      </c>
      <c r="F14" s="47">
        <f t="shared" si="0"/>
        <v>0.25</v>
      </c>
    </row>
    <row r="15" spans="1:6" x14ac:dyDescent="0.35">
      <c r="A15" s="52" t="s">
        <v>0</v>
      </c>
      <c r="B15" s="48">
        <v>70</v>
      </c>
      <c r="C15" s="48">
        <f t="shared" ref="C15:F15" si="1">IF(C14=-100%,0,(($B$12/C10)*40))</f>
        <v>37.647058823529413</v>
      </c>
      <c r="D15" s="48">
        <f t="shared" si="1"/>
        <v>35.555555555555557</v>
      </c>
      <c r="E15" s="48">
        <f t="shared" si="1"/>
        <v>33.684210526315788</v>
      </c>
      <c r="F15" s="48">
        <f t="shared" si="1"/>
        <v>32</v>
      </c>
    </row>
    <row r="20" spans="2:3" x14ac:dyDescent="0.35">
      <c r="B20" s="41"/>
      <c r="C20" s="42"/>
    </row>
    <row r="22" spans="2:3" x14ac:dyDescent="0.35">
      <c r="B22" s="43"/>
      <c r="C22" s="44"/>
    </row>
  </sheetData>
  <mergeCells count="5">
    <mergeCell ref="A2:C2"/>
    <mergeCell ref="B8:F8"/>
    <mergeCell ref="B11:F11"/>
    <mergeCell ref="B12:F12"/>
    <mergeCell ref="B13:F13"/>
  </mergeCells>
  <conditionalFormatting sqref="B15:F15">
    <cfRule type="cellIs" dxfId="0" priority="1" operator="equal">
      <formula>40</formula>
    </cfRule>
  </conditionalFormatting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1"/>
    <pageSetUpPr fitToPage="1"/>
  </sheetPr>
  <dimension ref="A1:B8"/>
  <sheetViews>
    <sheetView showGridLines="0" workbookViewId="0">
      <selection activeCell="A50" sqref="A50"/>
    </sheetView>
  </sheetViews>
  <sheetFormatPr defaultColWidth="5.7265625" defaultRowHeight="14.5" x14ac:dyDescent="0.35"/>
  <cols>
    <col min="1" max="1" width="9.26953125" customWidth="1"/>
    <col min="2" max="2" width="82" bestFit="1" customWidth="1"/>
  </cols>
  <sheetData>
    <row r="1" spans="1:2" ht="15.5" x14ac:dyDescent="0.35">
      <c r="A1" s="33" t="s">
        <v>29</v>
      </c>
      <c r="B1" s="1"/>
    </row>
    <row r="3" spans="1:2" ht="26.5" x14ac:dyDescent="0.35">
      <c r="A3" s="24" t="s">
        <v>18</v>
      </c>
      <c r="B3" s="25" t="s">
        <v>19</v>
      </c>
    </row>
    <row r="4" spans="1:2" ht="38.5" x14ac:dyDescent="0.35">
      <c r="A4" s="23">
        <v>4</v>
      </c>
      <c r="B4" s="22" t="s">
        <v>30</v>
      </c>
    </row>
    <row r="5" spans="1:2" ht="26" x14ac:dyDescent="0.35">
      <c r="A5" s="23">
        <v>3</v>
      </c>
      <c r="B5" s="22" t="s">
        <v>31</v>
      </c>
    </row>
    <row r="6" spans="1:2" ht="26" x14ac:dyDescent="0.35">
      <c r="A6" s="23">
        <v>2</v>
      </c>
      <c r="B6" s="22" t="s">
        <v>32</v>
      </c>
    </row>
    <row r="7" spans="1:2" ht="26" x14ac:dyDescent="0.35">
      <c r="A7" s="23">
        <v>1</v>
      </c>
      <c r="B7" s="22" t="s">
        <v>33</v>
      </c>
    </row>
    <row r="8" spans="1:2" ht="26" x14ac:dyDescent="0.35">
      <c r="A8" s="23">
        <v>0</v>
      </c>
      <c r="B8" s="22" t="s">
        <v>34</v>
      </c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Guidance for Evaluators</vt:lpstr>
      <vt:lpstr>Bidder 1</vt:lpstr>
      <vt:lpstr>Bidder 2</vt:lpstr>
      <vt:lpstr>Bidder 3</vt:lpstr>
      <vt:lpstr>Bidder 4</vt:lpstr>
      <vt:lpstr>Bidder 5</vt:lpstr>
      <vt:lpstr>Price Evaluation Summary</vt:lpstr>
      <vt:lpstr>Scoring Key</vt:lpstr>
    </vt:vector>
  </TitlesOfParts>
  <Company>Hertfordshire County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Jones</dc:creator>
  <cp:lastModifiedBy>Ashish Kumar</cp:lastModifiedBy>
  <cp:lastPrinted>2018-05-16T10:11:14Z</cp:lastPrinted>
  <dcterms:created xsi:type="dcterms:W3CDTF">2014-09-08T16:46:57Z</dcterms:created>
  <dcterms:modified xsi:type="dcterms:W3CDTF">2023-08-11T14:48:53Z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02b1413-7813-406b-b6f6-6ae50587ee27_Enabled">
    <vt:lpwstr>true</vt:lpwstr>
  </property>
  <property fmtid="{D5CDD505-2E9C-101B-9397-08002B2CF9AE}" pid="3" name="MSIP_Label_d02b1413-7813-406b-b6f6-6ae50587ee27_SetDate">
    <vt:lpwstr>2023-04-21T17:03:47Z</vt:lpwstr>
  </property>
  <property fmtid="{D5CDD505-2E9C-101B-9397-08002B2CF9AE}" pid="4" name="MSIP_Label_d02b1413-7813-406b-b6f6-6ae50587ee27_Method">
    <vt:lpwstr>Privileged</vt:lpwstr>
  </property>
  <property fmtid="{D5CDD505-2E9C-101B-9397-08002B2CF9AE}" pid="5" name="MSIP_Label_d02b1413-7813-406b-b6f6-6ae50587ee27_Name">
    <vt:lpwstr>d02b1413-7813-406b-b6f6-6ae50587ee27</vt:lpwstr>
  </property>
  <property fmtid="{D5CDD505-2E9C-101B-9397-08002B2CF9AE}" pid="6" name="MSIP_Label_d02b1413-7813-406b-b6f6-6ae50587ee27_SiteId">
    <vt:lpwstr>cc18b91d-1bb2-4d9b-ac76-7a4447488d49</vt:lpwstr>
  </property>
  <property fmtid="{D5CDD505-2E9C-101B-9397-08002B2CF9AE}" pid="7" name="MSIP_Label_d02b1413-7813-406b-b6f6-6ae50587ee27_ActionId">
    <vt:lpwstr>4201f2a0-f61b-4ae5-8b27-71066f275cf8</vt:lpwstr>
  </property>
  <property fmtid="{D5CDD505-2E9C-101B-9397-08002B2CF9AE}" pid="8" name="MSIP_Label_d02b1413-7813-406b-b6f6-6ae50587ee27_ContentBits">
    <vt:lpwstr>0</vt:lpwstr>
  </property>
</Properties>
</file>